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1 план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'2011 план'!$A$1:$DD$28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<sst xmlns="http://schemas.openxmlformats.org/spreadsheetml/2006/main" count="53" uniqueCount="44">
  <si>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</si>
  <si>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</si>
  <si>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</si>
  <si>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</si>
  <si>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</si>
  <si>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</si>
  <si>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</si>
  <si>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</si>
  <si>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</si>
  <si>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</si>
  <si>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</si>
  <si>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</si>
  <si>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</si>
  <si>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</si>
  <si>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</si>
  <si>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</si>
  <si>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</si>
  <si>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</si>
  <si>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</si>
  <si>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</si>
  <si>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</si>
  <si>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</si>
  <si>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</si>
  <si>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</si>
  <si>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</si>
  <si>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</si>
  <si>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</si>
  <si>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</si>
  <si>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</si>
  <si>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</si>
  <si>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</si>
  <si>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</si>
  <si>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</si>
  <si>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</si>
  <si>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</si>
  <si>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</si>
  <si>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</si>
  <si>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</si>
  <si>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</si>
  <si>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</si>
  <si>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</si>
  <si>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</si>
  <si>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ОАО "Нижегородоблгаз"</t>
  </si>
  <si>
    <t>за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</si>
</sst>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1\&#1054;&#1058;&#1063;&#1045;&#1058;%20&#1074;%20&#1056;&#1057;&#1058;%20&#1079;&#1072;%202011\&#1055;&#1088;&#1080;&#1083;&#1086;&#1078;&#1077;&#1085;&#1080;&#1103;%20&#1074;%20&#1060;&#1057;&#1058;_2011_&#1086;&#1090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1\4-&#1081;_&#1082;&#1074;_2011\&#1041;&#1102;&#1076;&#1078;&#1077;&#1090;&#1085;&#1099;&#1077;%20&#1092;&#1086;&#1088;&#1084;&#1099;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1\4-&#1081;_&#1082;&#1074;_2011\&#1056;&#1072;&#1089;&#1096;&#1080;&#1092;&#1088;&#1086;&#1074;&#1082;&#1080;%20&#1082;%20&#1086;&#1090;&#1095;&#1077;&#1090;&#1085;&#1086;&#1089;&#1090;&#1080;%20&#1079;&#1072;%202011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8;&#1077;&#1093;&#1087;&#1072;&#1089;&#1087;&#1086;&#1088;&#1090;%20&#1085;&#1072;%2001.01.2012\&#1058;&#1077;&#1093;.%20&#1087;&#1072;&#1089;&#1087;&#1086;&#1088;&#1090;%20&#1054;&#1040;&#1054;%20&#1053;&#1080;&#1078;&#1077;&#1075;&#1086;&#1088;&#1086;&#1076;&#1086;&#1073;&#1083;&#1075;&#1072;&#1079;%20&#1087;&#1086;%20&#1089;&#1086;&#1089;&#1090;&#1086;&#1103;&#1085;&#1080;&#1102;%20&#1085;&#1072;%2001.0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2"/>
    </sheetNames>
    <sheetDataSet>
      <sheetData sheetId="0">
        <row r="19">
          <cell r="F19">
            <v>970381</v>
          </cell>
        </row>
        <row r="20">
          <cell r="F20">
            <v>294085.1</v>
          </cell>
        </row>
        <row r="21">
          <cell r="F21">
            <v>150718.7</v>
          </cell>
        </row>
        <row r="26">
          <cell r="F26">
            <v>96030.5</v>
          </cell>
        </row>
        <row r="29">
          <cell r="F29">
            <v>174213.4</v>
          </cell>
        </row>
        <row r="37">
          <cell r="F37">
            <v>5826.400000000001</v>
          </cell>
        </row>
        <row r="41">
          <cell r="F41">
            <v>44421.40000000001</v>
          </cell>
        </row>
        <row r="46">
          <cell r="F46">
            <v>164802.99999999997</v>
          </cell>
        </row>
        <row r="53">
          <cell r="F53">
            <v>23987.499999999996</v>
          </cell>
        </row>
        <row r="55">
          <cell r="F55">
            <v>50016.1</v>
          </cell>
        </row>
        <row r="56">
          <cell r="F56">
            <v>23688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</sheetNames>
    <sheetDataSet>
      <sheetData sheetId="0">
        <row r="21">
          <cell r="Q21">
            <v>7120671.823</v>
          </cell>
        </row>
      </sheetData>
      <sheetData sheetId="1">
        <row r="19">
          <cell r="W19">
            <v>2893239.45509305</v>
          </cell>
        </row>
        <row r="47">
          <cell r="W47">
            <v>375198.78983928997</v>
          </cell>
        </row>
        <row r="48">
          <cell r="W48">
            <v>93785.49889054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язь"/>
      <sheetName val="ЧП ОБЯЗАТЕЛЬНО К ЗАПОЛНЕНИЮ!!!"/>
      <sheetName val="амортизация"/>
      <sheetName val="сж.газ"/>
      <sheetName val="аренда"/>
      <sheetName val="ремонт ОС подрядным сп"/>
      <sheetName val="лизинг"/>
      <sheetName val="страхование"/>
      <sheetName val="усл.стор.орг. (9.2, 9.4 и 9.5)"/>
      <sheetName val="усл.стор.орг. (9.7.)"/>
      <sheetName val="Реализ ОС"/>
      <sheetName val="Проч. дох и расх"/>
      <sheetName val="фин.вложения"/>
      <sheetName val="Расшифровки ОНА, ОНО"/>
      <sheetName val="соц-культ"/>
      <sheetName val="9.1.1"/>
      <sheetName val="к БФ №2"/>
      <sheetName val="подготовка кадров"/>
      <sheetName val="Анализ ФОТ"/>
      <sheetName val="спр_числ"/>
      <sheetName val="9.3.1"/>
      <sheetName val="чистые активы"/>
      <sheetName val="фин.показатели"/>
      <sheetName val="Лист1"/>
    </sheetNames>
    <sheetDataSet>
      <sheetData sheetId="19">
        <row r="15">
          <cell r="L15">
            <v>3298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ВОД"/>
      <sheetName val="Филиал № 1"/>
      <sheetName val="Филиал № 2"/>
      <sheetName val="Филиал № 3"/>
      <sheetName val="Филиал № 4"/>
      <sheetName val="Филиал № 5"/>
      <sheetName val="Филиал № 6"/>
      <sheetName val="Н.Новгород"/>
      <sheetName val="все филиалы"/>
      <sheetName val="Лист1"/>
    </sheetNames>
    <sheetDataSet>
      <sheetData sheetId="1">
        <row r="67">
          <cell r="D67">
            <v>2468.48759</v>
          </cell>
        </row>
        <row r="68">
          <cell r="D68">
            <v>11334.464359999998</v>
          </cell>
        </row>
        <row r="69">
          <cell r="D69">
            <v>7.87889</v>
          </cell>
        </row>
        <row r="312">
          <cell r="D312">
            <v>106</v>
          </cell>
        </row>
        <row r="313">
          <cell r="D313">
            <v>719</v>
          </cell>
        </row>
        <row r="314">
          <cell r="D314">
            <v>1</v>
          </cell>
        </row>
        <row r="334">
          <cell r="D334">
            <v>633</v>
          </cell>
        </row>
        <row r="335">
          <cell r="D335">
            <v>864</v>
          </cell>
        </row>
        <row r="336">
          <cell r="D336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A1">
      <selection activeCell="EA22" sqref="EA22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22:85" ht="15">
      <c r="V7" s="59" t="s">
        <v>42</v>
      </c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3" t="s">
        <v>43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60" t="s">
        <v>35</v>
      </c>
      <c r="CC7" s="60"/>
      <c r="CD7" s="60"/>
      <c r="CE7" s="4" t="s">
        <v>7</v>
      </c>
      <c r="CF7" s="5"/>
      <c r="CG7" s="5"/>
    </row>
    <row r="8" spans="22:67" ht="12.75">
      <c r="V8" s="51" t="s">
        <v>8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108" ht="14.25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ht="13.5" thickBot="1"/>
    <row r="11" spans="1:108" ht="27.75" customHeight="1" thickBot="1">
      <c r="A11" s="54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6"/>
      <c r="BI11" s="71" t="s">
        <v>1</v>
      </c>
      <c r="BJ11" s="57"/>
      <c r="BK11" s="57"/>
      <c r="BL11" s="57"/>
      <c r="BM11" s="57"/>
      <c r="BN11" s="57"/>
      <c r="BO11" s="57"/>
      <c r="BP11" s="57"/>
      <c r="BQ11" s="57"/>
      <c r="BR11" s="58"/>
      <c r="BS11" s="71" t="s">
        <v>2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8"/>
      <c r="CJ11" s="57" t="s">
        <v>3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</row>
    <row r="12" spans="1:108" ht="13.5" thickBot="1">
      <c r="A12" s="54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54">
        <v>2</v>
      </c>
      <c r="BJ12" s="55"/>
      <c r="BK12" s="55"/>
      <c r="BL12" s="55"/>
      <c r="BM12" s="55"/>
      <c r="BN12" s="55"/>
      <c r="BO12" s="55"/>
      <c r="BP12" s="55"/>
      <c r="BQ12" s="55"/>
      <c r="BR12" s="56"/>
      <c r="BS12" s="54">
        <v>3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6"/>
      <c r="CJ12" s="55">
        <v>4</v>
      </c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6"/>
    </row>
    <row r="13" spans="1:108" ht="15" customHeight="1">
      <c r="A13" s="6"/>
      <c r="B13" s="69" t="s">
        <v>11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70"/>
      <c r="BI13" s="61" t="s">
        <v>12</v>
      </c>
      <c r="BJ13" s="62"/>
      <c r="BK13" s="62"/>
      <c r="BL13" s="62"/>
      <c r="BM13" s="62"/>
      <c r="BN13" s="62"/>
      <c r="BO13" s="62"/>
      <c r="BP13" s="62"/>
      <c r="BQ13" s="62"/>
      <c r="BR13" s="63"/>
      <c r="BS13" s="64" t="s">
        <v>13</v>
      </c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7">
        <f>'[2]1'!$Q$21</f>
        <v>7120671.823</v>
      </c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2.75">
      <c r="A14" s="7"/>
      <c r="B14" s="49" t="s">
        <v>14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0"/>
      <c r="BI14" s="45" t="s">
        <v>15</v>
      </c>
      <c r="BJ14" s="26"/>
      <c r="BK14" s="26"/>
      <c r="BL14" s="26"/>
      <c r="BM14" s="26"/>
      <c r="BN14" s="26"/>
      <c r="BO14" s="26"/>
      <c r="BP14" s="26"/>
      <c r="BQ14" s="26"/>
      <c r="BR14" s="46"/>
      <c r="BS14" s="47" t="s">
        <v>16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48"/>
      <c r="CJ14" s="32">
        <f>'[2]2'!$W$19-'[2]2'!$W$47-'[2]2'!$W$48</f>
        <v>2424255.1663632197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12.75">
      <c r="A15" s="7"/>
      <c r="B15" s="49" t="s">
        <v>17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0"/>
      <c r="BI15" s="45" t="s">
        <v>18</v>
      </c>
      <c r="BJ15" s="26"/>
      <c r="BK15" s="26"/>
      <c r="BL15" s="26"/>
      <c r="BM15" s="26"/>
      <c r="BN15" s="26"/>
      <c r="BO15" s="26"/>
      <c r="BP15" s="26"/>
      <c r="BQ15" s="26"/>
      <c r="BR15" s="46"/>
      <c r="BS15" s="47" t="s">
        <v>19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48"/>
      <c r="CJ15" s="32">
        <f>SUM(CJ16:DD22)</f>
        <v>1974183.6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2.75">
      <c r="A16" s="7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44"/>
      <c r="BI16" s="45" t="s">
        <v>21</v>
      </c>
      <c r="BJ16" s="26"/>
      <c r="BK16" s="26"/>
      <c r="BL16" s="26"/>
      <c r="BM16" s="26"/>
      <c r="BN16" s="26"/>
      <c r="BO16" s="26"/>
      <c r="BP16" s="26"/>
      <c r="BQ16" s="26"/>
      <c r="BR16" s="46"/>
      <c r="BS16" s="47" t="s">
        <v>19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48"/>
      <c r="CJ16" s="32">
        <f>'[1]Прилож 2'!$F$21</f>
        <v>150718.7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.75">
      <c r="A17" s="7"/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44"/>
      <c r="BI17" s="45" t="s">
        <v>23</v>
      </c>
      <c r="BJ17" s="26"/>
      <c r="BK17" s="26"/>
      <c r="BL17" s="26"/>
      <c r="BM17" s="26"/>
      <c r="BN17" s="26"/>
      <c r="BO17" s="26"/>
      <c r="BP17" s="26"/>
      <c r="BQ17" s="26"/>
      <c r="BR17" s="46"/>
      <c r="BS17" s="47" t="s">
        <v>19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48"/>
      <c r="CJ17" s="32">
        <f>'[1]Прилож 2'!$F$19+'[1]Прилож 2'!$F$20</f>
        <v>1264466.1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ht="12.75">
      <c r="A18" s="7"/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44"/>
      <c r="BI18" s="45" t="s">
        <v>25</v>
      </c>
      <c r="BJ18" s="26"/>
      <c r="BK18" s="26"/>
      <c r="BL18" s="26"/>
      <c r="BM18" s="26"/>
      <c r="BN18" s="26"/>
      <c r="BO18" s="26"/>
      <c r="BP18" s="26"/>
      <c r="BQ18" s="26"/>
      <c r="BR18" s="46"/>
      <c r="BS18" s="47" t="s">
        <v>19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48"/>
      <c r="CJ18" s="32">
        <f>'[1]Прилож 2'!$F$26</f>
        <v>96030.5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ht="12.75">
      <c r="A19" s="7"/>
      <c r="B19" s="23" t="s">
        <v>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44"/>
      <c r="BI19" s="45" t="s">
        <v>27</v>
      </c>
      <c r="BJ19" s="26"/>
      <c r="BK19" s="26"/>
      <c r="BL19" s="26"/>
      <c r="BM19" s="26"/>
      <c r="BN19" s="26"/>
      <c r="BO19" s="26"/>
      <c r="BP19" s="26"/>
      <c r="BQ19" s="26"/>
      <c r="BR19" s="46"/>
      <c r="BS19" s="47" t="s">
        <v>19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48"/>
      <c r="CJ19" s="32">
        <f>'[1]Прилож 2'!$F$29</f>
        <v>174213.4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ht="12.75">
      <c r="A20" s="7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44"/>
      <c r="BI20" s="45" t="s">
        <v>29</v>
      </c>
      <c r="BJ20" s="26"/>
      <c r="BK20" s="26"/>
      <c r="BL20" s="26"/>
      <c r="BM20" s="26"/>
      <c r="BN20" s="26"/>
      <c r="BO20" s="26"/>
      <c r="BP20" s="26"/>
      <c r="BQ20" s="26"/>
      <c r="BR20" s="46"/>
      <c r="BS20" s="47" t="s">
        <v>19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48"/>
      <c r="CJ20" s="32">
        <f>'[1]Прилож 2'!$F$55</f>
        <v>50016.1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12.75">
      <c r="A21" s="7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44"/>
      <c r="BI21" s="45" t="s">
        <v>31</v>
      </c>
      <c r="BJ21" s="26"/>
      <c r="BK21" s="26"/>
      <c r="BL21" s="26"/>
      <c r="BM21" s="26"/>
      <c r="BN21" s="26"/>
      <c r="BO21" s="26"/>
      <c r="BP21" s="26"/>
      <c r="BQ21" s="26"/>
      <c r="BR21" s="46"/>
      <c r="BS21" s="47" t="s">
        <v>19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48"/>
      <c r="CJ21" s="32">
        <f>'[1]Прилож 2'!$F$53</f>
        <v>23987.499999999996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12.75">
      <c r="A22" s="7"/>
      <c r="B22" s="23" t="s">
        <v>32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44"/>
      <c r="BI22" s="45" t="s">
        <v>33</v>
      </c>
      <c r="BJ22" s="26"/>
      <c r="BK22" s="26"/>
      <c r="BL22" s="26"/>
      <c r="BM22" s="26"/>
      <c r="BN22" s="26"/>
      <c r="BO22" s="26"/>
      <c r="BP22" s="26"/>
      <c r="BQ22" s="26"/>
      <c r="BR22" s="46"/>
      <c r="BS22" s="47" t="s">
        <v>19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48"/>
      <c r="CJ22" s="32">
        <f>'[1]Прилож 2'!$F$37+'[1]Прилож 2'!$F$41+'[1]Прилож 2'!$F$46-'[1]Прилож 2'!$F$53+'[1]Прилож 2'!$F$56</f>
        <v>214751.3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27" customHeight="1" thickBot="1">
      <c r="A23" s="8"/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6" t="s">
        <v>35</v>
      </c>
      <c r="BJ23" s="37"/>
      <c r="BK23" s="37"/>
      <c r="BL23" s="37"/>
      <c r="BM23" s="37"/>
      <c r="BN23" s="37"/>
      <c r="BO23" s="37"/>
      <c r="BP23" s="37"/>
      <c r="BQ23" s="37"/>
      <c r="BR23" s="38"/>
      <c r="BS23" s="39" t="s">
        <v>41</v>
      </c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42">
        <f>'[3]спр_числ'!$L$15</f>
        <v>3298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12.75">
      <c r="A24" s="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14.25" customHeight="1">
      <c r="A25" s="7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25" t="s">
        <v>38</v>
      </c>
      <c r="BJ25" s="26"/>
      <c r="BK25" s="26"/>
      <c r="BL25" s="26"/>
      <c r="BM25" s="26"/>
      <c r="BN25" s="26"/>
      <c r="BO25" s="26"/>
      <c r="BP25" s="26"/>
      <c r="BQ25" s="26"/>
      <c r="BR25" s="27"/>
      <c r="BS25" s="28" t="s">
        <v>40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>
        <f>'[4]СВОД'!$D$67+'[4]СВОД'!$D$68+'[4]СВОД'!$D$69</f>
        <v>13810.830839999999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.75" customHeight="1" thickBot="1">
      <c r="A26" s="8"/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39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41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8">
        <f>'[4]СВОД'!$D$312+'[4]СВОД'!$D$313+'[4]СВОД'!$D$314+'[4]СВОД'!$D$334+'[4]СВОД'!$D$335+'[4]СВОД'!$D$336</f>
        <v>2344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ht="6" customHeight="1"/>
    <row r="28" ht="3" customHeight="1"/>
  </sheetData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2011-05-27T09:27:39Z</cp:lastPrinted>
  <dcterms:created xsi:type="dcterms:W3CDTF">2011-03-28T11:56:30Z</dcterms:created>
  <dcterms:modified xsi:type="dcterms:W3CDTF">2012-07-02T07:54:37Z</dcterms:modified>
  <cp:category/>
  <cp:version/>
  <cp:contentType/>
  <cp:contentStatus/>
</cp:coreProperties>
</file>