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835" activeTab="0"/>
  </bookViews>
  <sheets>
    <sheet name="2011 план" sheetId="1" r:id="rId1"/>
  </sheets>
  <externalReferences>
    <externalReference r:id="rId4"/>
    <externalReference r:id="rId5"/>
  </externalReferences>
  <definedNames>
    <definedName name="_xlnm.Print_Area" localSheetId="0">'2011 план'!$A$1:$DD$28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<sst xmlns="http://schemas.openxmlformats.org/spreadsheetml/2006/main" count="53" uniqueCount="44">
  <si>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</si>
  <si>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</si>
  <si>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</si>
  <si>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</si>
  <si>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</si>
  <si>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</si>
  <si>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</si>
  <si>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</si>
  <si>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</si>
  <si>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</si>
  <si>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</si>
  <si>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</si>
  <si>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</si>
  <si>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</si>
  <si>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</si>
  <si>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</si>
  <si>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</si>
  <si>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</si>
  <si>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</si>
  <si>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</si>
  <si>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</si>
  <si>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</si>
  <si>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</si>
  <si>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</si>
  <si>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</si>
  <si>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</si>
  <si>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</si>
  <si>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</si>
  <si>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</si>
  <si>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</si>
  <si>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</si>
  <si>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</si>
  <si>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</si>
  <si>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</si>
  <si>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</si>
  <si>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</si>
  <si>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</si>
  <si>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</si>
  <si>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</si>
  <si>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</si>
  <si>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</si>
  <si>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</si>
  <si>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t>ОАО "Нижегородоблгаз"</t>
  </si>
  <si>
    <t>на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</si>
</sst>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 indent="1"/>
    </xf>
    <xf numFmtId="49" fontId="1" fillId="0" borderId="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90;&#1072;&#1088;&#1080;&#1092;&#1099;%20&#1085;&#1072;%202011\&#1058;&#1072;&#1088;&#1080;&#1092;_&#1087;&#1086;&#1089;&#1083;&#1077;%20&#1082;&#1086;&#1088;&#1088;&#1077;&#1082;\&#1058;&#1072;&#1088;&#1080;&#1092;%202011%20&#1075;&#1086;&#1076;%20&#1089;%20&#1091;&#1095;&#1077;&#1090;&#1086;&#1084;%20&#1089;&#1085;&#1080;&#1078;&#1077;&#1085;&#1080;&#1103;%202%20&#1072;&#1088;&#1077;&#1085;&#1076;&#1072;%20&#1043;&#1055;&#1056;&#1043;_&#1087;&#1088;&#107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90;&#1072;&#1088;&#1080;&#1092;&#1099;%20&#1085;&#1072;%202011\&#1058;&#1072;&#1088;&#1080;&#1092;_&#1087;&#1086;&#1089;&#1083;&#1077;%20&#1082;&#1086;&#1088;&#1088;&#1077;&#1082;\GRO.REPORT.v2.2_&#1085;&#1072;%20&#1087;&#1086;&#1076;&#1087;&#1080;&#1089;&#1100;_&#1087;&#1088;&#1072;&#1074;_2&#1074;&#107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 (3)"/>
      <sheetName val="для ГПРГ"/>
    </sheetNames>
    <sheetDataSet>
      <sheetData sheetId="1">
        <row r="98">
          <cell r="K98">
            <v>6710.135850000001</v>
          </cell>
        </row>
        <row r="130">
          <cell r="K130">
            <v>967943.7</v>
          </cell>
        </row>
        <row r="131">
          <cell r="K131">
            <v>302324.7</v>
          </cell>
        </row>
        <row r="132">
          <cell r="K132">
            <v>175653.15459193618</v>
          </cell>
        </row>
        <row r="137">
          <cell r="K137">
            <v>108684.88</v>
          </cell>
        </row>
        <row r="139">
          <cell r="K139">
            <v>568868.9735807083</v>
          </cell>
        </row>
        <row r="140">
          <cell r="K140">
            <v>254749.09146295002</v>
          </cell>
        </row>
        <row r="164">
          <cell r="K164">
            <v>26357.455798200004</v>
          </cell>
        </row>
        <row r="166">
          <cell r="K166">
            <v>52808.09</v>
          </cell>
        </row>
        <row r="213">
          <cell r="K213">
            <v>2303586.7780837175</v>
          </cell>
        </row>
        <row r="219">
          <cell r="K219">
            <v>14094.45</v>
          </cell>
        </row>
        <row r="220">
          <cell r="K220">
            <v>3890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1">
          <cell r="Q11">
            <v>770</v>
          </cell>
          <cell r="R11">
            <v>1462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zoomScaleSheetLayoutView="100" workbookViewId="0" topLeftCell="A1">
      <selection activeCell="EB23" sqref="EB23"/>
    </sheetView>
  </sheetViews>
  <sheetFormatPr defaultColWidth="9.0039062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52" t="s">
        <v>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</row>
    <row r="7" spans="22:85" ht="15">
      <c r="V7" s="59" t="s">
        <v>42</v>
      </c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3" t="s">
        <v>43</v>
      </c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60" t="s">
        <v>35</v>
      </c>
      <c r="CC7" s="60"/>
      <c r="CD7" s="60"/>
      <c r="CE7" s="4" t="s">
        <v>7</v>
      </c>
      <c r="CF7" s="5"/>
      <c r="CG7" s="5"/>
    </row>
    <row r="8" spans="22:67" ht="12.75">
      <c r="V8" s="51" t="s">
        <v>8</v>
      </c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</row>
    <row r="9" spans="1:108" ht="14.25">
      <c r="A9" s="52" t="s">
        <v>10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</row>
    <row r="10" ht="13.5" thickBot="1"/>
    <row r="11" spans="1:108" ht="27.75" customHeight="1" thickBot="1">
      <c r="A11" s="54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6"/>
      <c r="BI11" s="71" t="s">
        <v>1</v>
      </c>
      <c r="BJ11" s="57"/>
      <c r="BK11" s="57"/>
      <c r="BL11" s="57"/>
      <c r="BM11" s="57"/>
      <c r="BN11" s="57"/>
      <c r="BO11" s="57"/>
      <c r="BP11" s="57"/>
      <c r="BQ11" s="57"/>
      <c r="BR11" s="58"/>
      <c r="BS11" s="71" t="s">
        <v>2</v>
      </c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8"/>
      <c r="CJ11" s="57" t="s">
        <v>3</v>
      </c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8"/>
    </row>
    <row r="12" spans="1:108" ht="13.5" thickBot="1">
      <c r="A12" s="54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6"/>
      <c r="BI12" s="54">
        <v>2</v>
      </c>
      <c r="BJ12" s="55"/>
      <c r="BK12" s="55"/>
      <c r="BL12" s="55"/>
      <c r="BM12" s="55"/>
      <c r="BN12" s="55"/>
      <c r="BO12" s="55"/>
      <c r="BP12" s="55"/>
      <c r="BQ12" s="55"/>
      <c r="BR12" s="56"/>
      <c r="BS12" s="54">
        <v>3</v>
      </c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6"/>
      <c r="CJ12" s="55">
        <v>4</v>
      </c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6"/>
    </row>
    <row r="13" spans="1:108" ht="15" customHeight="1">
      <c r="A13" s="6"/>
      <c r="B13" s="69" t="s">
        <v>11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70"/>
      <c r="BI13" s="61" t="s">
        <v>12</v>
      </c>
      <c r="BJ13" s="62"/>
      <c r="BK13" s="62"/>
      <c r="BL13" s="62"/>
      <c r="BM13" s="62"/>
      <c r="BN13" s="62"/>
      <c r="BO13" s="62"/>
      <c r="BP13" s="62"/>
      <c r="BQ13" s="62"/>
      <c r="BR13" s="63"/>
      <c r="BS13" s="64" t="s">
        <v>13</v>
      </c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6"/>
      <c r="CJ13" s="67">
        <f>'[1]Лист1 (3)'!$K$98*1000</f>
        <v>6710135.850000001</v>
      </c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8"/>
    </row>
    <row r="14" spans="1:108" ht="12.75">
      <c r="A14" s="7"/>
      <c r="B14" s="49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50"/>
      <c r="BI14" s="45" t="s">
        <v>15</v>
      </c>
      <c r="BJ14" s="26"/>
      <c r="BK14" s="26"/>
      <c r="BL14" s="26"/>
      <c r="BM14" s="26"/>
      <c r="BN14" s="26"/>
      <c r="BO14" s="26"/>
      <c r="BP14" s="26"/>
      <c r="BQ14" s="26"/>
      <c r="BR14" s="46"/>
      <c r="BS14" s="47" t="s">
        <v>16</v>
      </c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48"/>
      <c r="CJ14" s="32">
        <f>'[1]Лист1 (3)'!$K$213</f>
        <v>2303586.7780837175</v>
      </c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3"/>
    </row>
    <row r="15" spans="1:108" ht="12.75">
      <c r="A15" s="7"/>
      <c r="B15" s="49" t="s">
        <v>17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50"/>
      <c r="BI15" s="45" t="s">
        <v>18</v>
      </c>
      <c r="BJ15" s="26"/>
      <c r="BK15" s="26"/>
      <c r="BL15" s="26"/>
      <c r="BM15" s="26"/>
      <c r="BN15" s="26"/>
      <c r="BO15" s="26"/>
      <c r="BP15" s="26"/>
      <c r="BQ15" s="26"/>
      <c r="BR15" s="46"/>
      <c r="BS15" s="47" t="s">
        <v>19</v>
      </c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48"/>
      <c r="CJ15" s="32">
        <f>SUM(CJ16:DD22)</f>
        <v>2123475.408172644</v>
      </c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12.75">
      <c r="A16" s="7"/>
      <c r="B16" s="23" t="s">
        <v>20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44"/>
      <c r="BI16" s="45" t="s">
        <v>21</v>
      </c>
      <c r="BJ16" s="26"/>
      <c r="BK16" s="26"/>
      <c r="BL16" s="26"/>
      <c r="BM16" s="26"/>
      <c r="BN16" s="26"/>
      <c r="BO16" s="26"/>
      <c r="BP16" s="26"/>
      <c r="BQ16" s="26"/>
      <c r="BR16" s="46"/>
      <c r="BS16" s="47" t="s">
        <v>19</v>
      </c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48"/>
      <c r="CJ16" s="32">
        <f>'[1]Лист1 (3)'!$K$132</f>
        <v>175653.15459193618</v>
      </c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ht="12.75">
      <c r="A17" s="7"/>
      <c r="B17" s="23" t="s">
        <v>22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44"/>
      <c r="BI17" s="45" t="s">
        <v>23</v>
      </c>
      <c r="BJ17" s="26"/>
      <c r="BK17" s="26"/>
      <c r="BL17" s="26"/>
      <c r="BM17" s="26"/>
      <c r="BN17" s="26"/>
      <c r="BO17" s="26"/>
      <c r="BP17" s="26"/>
      <c r="BQ17" s="26"/>
      <c r="BR17" s="46"/>
      <c r="BS17" s="47" t="s">
        <v>19</v>
      </c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48"/>
      <c r="CJ17" s="32">
        <f>'[1]Лист1 (3)'!$K$130+'[1]Лист1 (3)'!$K$131</f>
        <v>1270268.4</v>
      </c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3"/>
    </row>
    <row r="18" spans="1:108" ht="12.75">
      <c r="A18" s="7"/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44"/>
      <c r="BI18" s="45" t="s">
        <v>25</v>
      </c>
      <c r="BJ18" s="26"/>
      <c r="BK18" s="26"/>
      <c r="BL18" s="26"/>
      <c r="BM18" s="26"/>
      <c r="BN18" s="26"/>
      <c r="BO18" s="26"/>
      <c r="BP18" s="26"/>
      <c r="BQ18" s="26"/>
      <c r="BR18" s="46"/>
      <c r="BS18" s="47" t="s">
        <v>19</v>
      </c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48"/>
      <c r="CJ18" s="32">
        <f>'[1]Лист1 (3)'!$K$137</f>
        <v>108684.88</v>
      </c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3"/>
    </row>
    <row r="19" spans="1:108" ht="12.75">
      <c r="A19" s="7"/>
      <c r="B19" s="23" t="s">
        <v>26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44"/>
      <c r="BI19" s="45" t="s">
        <v>27</v>
      </c>
      <c r="BJ19" s="26"/>
      <c r="BK19" s="26"/>
      <c r="BL19" s="26"/>
      <c r="BM19" s="26"/>
      <c r="BN19" s="26"/>
      <c r="BO19" s="26"/>
      <c r="BP19" s="26"/>
      <c r="BQ19" s="26"/>
      <c r="BR19" s="46"/>
      <c r="BS19" s="47" t="s">
        <v>19</v>
      </c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48"/>
      <c r="CJ19" s="32">
        <f>'[1]Лист1 (3)'!$K$140</f>
        <v>254749.09146295002</v>
      </c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3"/>
    </row>
    <row r="20" spans="1:108" ht="12.75">
      <c r="A20" s="7"/>
      <c r="B20" s="23" t="s">
        <v>28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44"/>
      <c r="BI20" s="45" t="s">
        <v>29</v>
      </c>
      <c r="BJ20" s="26"/>
      <c r="BK20" s="26"/>
      <c r="BL20" s="26"/>
      <c r="BM20" s="26"/>
      <c r="BN20" s="26"/>
      <c r="BO20" s="26"/>
      <c r="BP20" s="26"/>
      <c r="BQ20" s="26"/>
      <c r="BR20" s="46"/>
      <c r="BS20" s="47" t="s">
        <v>19</v>
      </c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48"/>
      <c r="CJ20" s="32">
        <f>'[1]Лист1 (3)'!$K$166</f>
        <v>52808.09</v>
      </c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3"/>
    </row>
    <row r="21" spans="1:108" ht="12.75">
      <c r="A21" s="7"/>
      <c r="B21" s="23" t="s">
        <v>30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44"/>
      <c r="BI21" s="45" t="s">
        <v>31</v>
      </c>
      <c r="BJ21" s="26"/>
      <c r="BK21" s="26"/>
      <c r="BL21" s="26"/>
      <c r="BM21" s="26"/>
      <c r="BN21" s="26"/>
      <c r="BO21" s="26"/>
      <c r="BP21" s="26"/>
      <c r="BQ21" s="26"/>
      <c r="BR21" s="46"/>
      <c r="BS21" s="47" t="s">
        <v>19</v>
      </c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48"/>
      <c r="CJ21" s="32">
        <f>'[1]Лист1 (3)'!$K$164</f>
        <v>26357.455798200004</v>
      </c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3"/>
    </row>
    <row r="22" spans="1:108" ht="12.75">
      <c r="A22" s="7"/>
      <c r="B22" s="23" t="s">
        <v>32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44"/>
      <c r="BI22" s="45" t="s">
        <v>33</v>
      </c>
      <c r="BJ22" s="26"/>
      <c r="BK22" s="26"/>
      <c r="BL22" s="26"/>
      <c r="BM22" s="26"/>
      <c r="BN22" s="26"/>
      <c r="BO22" s="26"/>
      <c r="BP22" s="26"/>
      <c r="BQ22" s="26"/>
      <c r="BR22" s="46"/>
      <c r="BS22" s="47" t="s">
        <v>19</v>
      </c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48"/>
      <c r="CJ22" s="32">
        <f>'[1]Лист1 (3)'!$K$139-CJ19-CJ20-CJ21</f>
        <v>234954.33631955826</v>
      </c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</row>
    <row r="23" spans="1:108" ht="27" customHeight="1" thickBot="1">
      <c r="A23" s="8"/>
      <c r="B23" s="34" t="s">
        <v>34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5"/>
      <c r="BI23" s="36" t="s">
        <v>35</v>
      </c>
      <c r="BJ23" s="37"/>
      <c r="BK23" s="37"/>
      <c r="BL23" s="37"/>
      <c r="BM23" s="37"/>
      <c r="BN23" s="37"/>
      <c r="BO23" s="37"/>
      <c r="BP23" s="37"/>
      <c r="BQ23" s="37"/>
      <c r="BR23" s="38"/>
      <c r="BS23" s="39" t="s">
        <v>41</v>
      </c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1"/>
      <c r="CJ23" s="42">
        <f>'[1]Лист1 (3)'!$K$220</f>
        <v>3890</v>
      </c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ht="12.75">
      <c r="A24" s="9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ht="14.25" customHeight="1">
      <c r="A25" s="7"/>
      <c r="B25" s="23" t="s">
        <v>36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4"/>
      <c r="BI25" s="25" t="s">
        <v>38</v>
      </c>
      <c r="BJ25" s="26"/>
      <c r="BK25" s="26"/>
      <c r="BL25" s="26"/>
      <c r="BM25" s="26"/>
      <c r="BN25" s="26"/>
      <c r="BO25" s="26"/>
      <c r="BP25" s="26"/>
      <c r="BQ25" s="26"/>
      <c r="BR25" s="27"/>
      <c r="BS25" s="28" t="s">
        <v>40</v>
      </c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30"/>
      <c r="CJ25" s="31">
        <f>'[1]Лист1 (3)'!$K$219</f>
        <v>14094.45</v>
      </c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</row>
    <row r="26" spans="1:108" ht="15.75" customHeight="1" thickBot="1">
      <c r="A26" s="8"/>
      <c r="B26" s="10" t="s">
        <v>37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1"/>
      <c r="BI26" s="12" t="s">
        <v>39</v>
      </c>
      <c r="BJ26" s="13"/>
      <c r="BK26" s="13"/>
      <c r="BL26" s="13"/>
      <c r="BM26" s="13"/>
      <c r="BN26" s="13"/>
      <c r="BO26" s="13"/>
      <c r="BP26" s="13"/>
      <c r="BQ26" s="13"/>
      <c r="BR26" s="14"/>
      <c r="BS26" s="15" t="s">
        <v>41</v>
      </c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7"/>
      <c r="CJ26" s="18">
        <f>'[2]Лист3'!$Q$11+'[2]Лист3'!$R$11</f>
        <v>2232</v>
      </c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ht="6" customHeight="1"/>
    <row r="28" ht="3" customHeight="1"/>
  </sheetData>
  <mergeCells count="67"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B26:BH26"/>
    <mergeCell ref="BI26:BR26"/>
    <mergeCell ref="BS26:CI26"/>
    <mergeCell ref="CJ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Селиванова</cp:lastModifiedBy>
  <cp:lastPrinted>2011-05-27T09:27:39Z</cp:lastPrinted>
  <dcterms:created xsi:type="dcterms:W3CDTF">2011-03-28T11:56:30Z</dcterms:created>
  <dcterms:modified xsi:type="dcterms:W3CDTF">2011-05-27T09:30:42Z</dcterms:modified>
  <cp:category/>
  <cp:version/>
  <cp:contentType/>
  <cp:contentStatus/>
</cp:coreProperties>
</file>