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2120" windowHeight="9120" activeTab="0"/>
  </bookViews>
  <sheets>
    <sheet name="план - 2016 год" sheetId="1" r:id="rId1"/>
  </sheets>
  <definedNames>
    <definedName name="_xlnm.Print_Titles" localSheetId="0">'план - 2016 год'!$9:$11</definedName>
    <definedName name="_xlnm.Print_Area" localSheetId="0">'план - 2016 год'!$A$1:$FE$66</definedName>
  </definedNames>
  <calcPr fullCalcOnLoad="1"/>
</workbook>
</file>

<file path=xl/sharedStrings.xml><?xml version="1.0" encoding="utf-8"?>
<sst xmlns="http://schemas.openxmlformats.org/spreadsheetml/2006/main" count="149" uniqueCount="109">
  <si>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</si>
  <si>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</si>
  <si>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</si>
  <si>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</si>
  <si>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</si>
  <si>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</si>
  <si>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</si>
  <si>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</si>
  <si>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</si>
  <si>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</si>
  <si>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</si>
  <si>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</si>
  <si>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</si>
  <si>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</si>
  <si>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</si>
  <si>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</si>
  <si>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</si>
  <si>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</si>
  <si>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</si>
  <si>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</si>
  <si>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</si>
  <si>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</si>
  <si>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</si>
  <si>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</si>
  <si>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диаметр
(диапазон диаметров) трубопроводов, мм</t>
  </si>
  <si>
    <t>прочие</t>
  </si>
  <si>
    <t>в том числе</t>
  </si>
  <si>
    <t>прочие объекты</t>
  </si>
  <si>
    <t>Распределительные газопроводы д.Копнино Богородского района</t>
  </si>
  <si>
    <t>Распределительные газопроводы д.Медоварцево Вачского района</t>
  </si>
  <si>
    <t>Распределительные газопроводы с.Епифаново Вачского района</t>
  </si>
  <si>
    <t>Распределительные газопроводы д.Сергеево Вачского района</t>
  </si>
  <si>
    <t>Распределительные газопроводы п.Ильино (ул.Чкалова, ул.Дачная, ул.Школьная, пер. Школьный-1, пер.Школьный -2, ул.Островского, ул.Ленина, ул.Октябрьская, ул.Гоголя, ул.Горького, ул.Гайдара, ул.Луговая, ул.Маяковского, ул.Буденного, ул. 1-го Мая) Володарского района</t>
  </si>
  <si>
    <t>Распределительные газопроводы р.п.Теша Навашинского района</t>
  </si>
  <si>
    <t>4 кв. 2015</t>
  </si>
  <si>
    <t>50-200</t>
  </si>
  <si>
    <t>50-250</t>
  </si>
  <si>
    <t>50-300</t>
  </si>
  <si>
    <t>на 20</t>
  </si>
  <si>
    <t>Расширение газоснабжения Борского района. Закольцовка распред. газопроводов высокого давления 1 кат. ГРС Зарубино - г.Бор - газопровод на с.Останкино</t>
  </si>
  <si>
    <t>_____Примечание: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</si>
  <si>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</si>
  <si>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</si>
  <si>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</si>
  <si>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</si>
  <si>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4 кв. 2019</t>
  </si>
  <si>
    <t>3 кв.   2015</t>
  </si>
  <si>
    <t>2 кв. 2020</t>
  </si>
  <si>
    <t>4 кв. 2020</t>
  </si>
  <si>
    <t>4 кв. 2018</t>
  </si>
  <si>
    <t>2 кв.  2019</t>
  </si>
  <si>
    <t>4 кв. 2021</t>
  </si>
  <si>
    <t>Подключение (технологическое присоединение) объектов капитального строительства к сетям газораспределения (Постановление Правительства РФ № 1314 от 30.12.2013 г.)</t>
  </si>
  <si>
    <t>1 кв. 2015</t>
  </si>
  <si>
    <t>32-160</t>
  </si>
  <si>
    <t>ОАО "Газпром газораспределение Нижний Новгород"</t>
  </si>
  <si>
    <t>Распределительные газопроводы высокого I гории и низкого давлений ул.Пушкина п.Кудьма Богородского района Нижегородской области</t>
  </si>
  <si>
    <t>2 кв. 2016</t>
  </si>
  <si>
    <t>4 кв. 2016</t>
  </si>
  <si>
    <t>50-150</t>
  </si>
  <si>
    <t>150-200</t>
  </si>
  <si>
    <t>"Закольцовка газопроводов низкого давления, проложенных на выходе из ГРП 37, на опорах по дер.Новая и по ул. Деловая-Родионова в Нижегородском р-не в г.Н. Новгороде"</t>
  </si>
  <si>
    <t xml:space="preserve">Распределительные газопроводы высокого и низкого давлений с установкой ГРПБ с закольцовкой газопроводов низкого давления по ул. Береговая в п. Новинки </t>
  </si>
  <si>
    <t>50-160</t>
  </si>
  <si>
    <t>Строительство газопровода (закольцовка) высокого давления  от д. Строчково до г. Городец с установкой ГРПБ</t>
  </si>
  <si>
    <t xml:space="preserve">Газопровод среднего давления по ул. Народной, Бурнаковской низине </t>
  </si>
  <si>
    <t>реконструируемые (модернизируемые) объекты</t>
  </si>
  <si>
    <t>Газопровода высокого давления от станции Зелецино до автосанции в г. Кстово (инв.№КС0000001645)</t>
  </si>
  <si>
    <t>Газопровод высокого давления от д. Зименки до ответвления на ДНТ "Солнечное" (инв.№КС0000000018)</t>
  </si>
  <si>
    <t>2 кв. 2017</t>
  </si>
  <si>
    <t>4 кв. 2017</t>
  </si>
  <si>
    <t>300-350</t>
  </si>
  <si>
    <t>250-350</t>
  </si>
  <si>
    <t>4</t>
  </si>
  <si>
    <r>
      <t xml:space="preserve">Общая сумма инвестиций </t>
    </r>
    <r>
      <rPr>
        <b/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</si>
  <si>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</si>
  <si>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(спецнадбавка)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</si>
  <si>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</t>
    </r>
  </si>
  <si>
    <r>
      <t xml:space="preserve">Сведения о долгосрочных финансовых вложениях </t>
    </r>
    <r>
      <rPr>
        <b/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</si>
  <si>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b/>
        <vertAlign val="superscript"/>
        <sz val="9"/>
        <rFont val="Times New Roman"/>
        <family val="1"/>
      </rPr>
      <t>3</t>
    </r>
  </si>
  <si>
    <t>16</t>
  </si>
  <si>
    <t>2 кв. 2018</t>
  </si>
  <si>
    <t>3 кв. 2017</t>
  </si>
  <si>
    <t>Установка ГРПБ на газопроводе высокого давления пансионат Буревестник Городецкий район (инв.№БК0000035682)</t>
  </si>
  <si>
    <t>Закольцовка газопроводов высокого давления Мошкино-Ковригино с газопроводом низкого давления в с.Ковригино Городецкого района</t>
  </si>
  <si>
    <t>3 кв. 2016</t>
  </si>
  <si>
    <t xml:space="preserve">Закольцовка газопроводов среднего давления по ул. Нижневолжская набережная-ул.Гаршина в г.Н.Новгороде </t>
  </si>
  <si>
    <t xml:space="preserve">Переключение АГНКС-1 по ул. Полевой,д.1б к существующему газопроводу высокого давления по ул.Ларина в г.Н.Новгороде </t>
  </si>
  <si>
    <t xml:space="preserve">Закольцовка газопроводов низкого давления с установкой ШРП от газопровода среднего давления по ул.Ванеева в г.Н.Новгороде </t>
  </si>
  <si>
    <t xml:space="preserve">Закольцовка газопроводов среднего давления от ул.Сутырина в районе ГРП№226 до ул.Фурманова в районе ГРП№256 в Сормовском районе в г.Н.Новгороде </t>
  </si>
  <si>
    <t xml:space="preserve">Закольцовка газопроводов среднего давления пр.Кораблестроителей - ул.Зайцева в Сормовском районе в г.Н.Новгороде </t>
  </si>
  <si>
    <t>Межпоселковый газопровод высокого до с.Ефимьево Богородского района. Распределительные газопроводы с.Ефимьево. Установка ПРГ .</t>
  </si>
  <si>
    <t>Газопроводы высокого  и низкого давления   д. Федяково Кстовского района (закольцовка)</t>
  </si>
  <si>
    <t>Расширение системы газораспределения и газопотребления. Газопровод высокого Г4 и низкого давления Г1 к котельной школы  по ул.Новошкольная, д.2 в г.Лукоянов</t>
  </si>
  <si>
    <t>Межпоселковый газопровод высокого давления 2 категории к р.п. Теша Навашинского района 2 этап</t>
  </si>
  <si>
    <t>Межпоселковый газопровод высокого давления д.Озеро-п.Фанерное городского округа Семеновский . 2 этап</t>
  </si>
  <si>
    <t>2 кв.  2016</t>
  </si>
  <si>
    <t>3 кв.  2018</t>
  </si>
  <si>
    <t>90-250</t>
  </si>
  <si>
    <t>4 кв.  2015</t>
  </si>
  <si>
    <t>2 кв.   2019</t>
  </si>
  <si>
    <t>4 кв.    2019</t>
  </si>
  <si>
    <t>100-150</t>
  </si>
  <si>
    <t>90-160</t>
  </si>
  <si>
    <t>3 кв.   2016</t>
  </si>
  <si>
    <t>2кв. 2015</t>
  </si>
  <si>
    <t>3кв. 2016</t>
  </si>
  <si>
    <t>50-426</t>
  </si>
  <si>
    <t>Автомобиль ГАЗ 27057-364, АДС-раскраска МЧС, дв. Cummins 2,8L, 7 мест  (12 ед.)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</si>
</sst>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2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/>
    </xf>
    <xf numFmtId="49" fontId="2" fillId="7" borderId="11" xfId="0" applyNumberFormat="1" applyFont="1" applyFill="1" applyBorder="1" applyAlignment="1">
      <alignment horizontal="center"/>
    </xf>
    <xf numFmtId="49" fontId="2" fillId="7" borderId="12" xfId="0" applyNumberFormat="1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4" fontId="2" fillId="7" borderId="14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left" wrapText="1"/>
    </xf>
    <xf numFmtId="0" fontId="2" fillId="7" borderId="11" xfId="0" applyFont="1" applyFill="1" applyBorder="1" applyAlignment="1">
      <alignment horizontal="left" wrapText="1"/>
    </xf>
    <xf numFmtId="0" fontId="2" fillId="7" borderId="12" xfId="0" applyFont="1" applyFill="1" applyBorder="1" applyAlignment="1">
      <alignment horizontal="left" wrapText="1"/>
    </xf>
    <xf numFmtId="0" fontId="5" fillId="0" borderId="0" xfId="0" applyFont="1" applyFill="1" applyAlignment="1">
      <alignment horizontal="justify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1" xfId="52" applyFont="1" applyFill="1" applyBorder="1" applyAlignment="1">
      <alignment horizontal="left" vertical="top" wrapText="1"/>
      <protection/>
    </xf>
    <xf numFmtId="0" fontId="2" fillId="0" borderId="12" xfId="52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4" fontId="2" fillId="7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" fontId="8" fillId="2" borderId="10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 indent="1"/>
    </xf>
    <xf numFmtId="0" fontId="2" fillId="0" borderId="18" xfId="0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 indent="1"/>
    </xf>
    <xf numFmtId="0" fontId="8" fillId="0" borderId="14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181" fontId="2" fillId="0" borderId="12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к-ция 08.06.10 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1"/>
  <sheetViews>
    <sheetView tabSelected="1" zoomScaleSheetLayoutView="100" zoomScalePageLayoutView="0" workbookViewId="0" topLeftCell="A1">
      <pane xSplit="61" ySplit="10" topLeftCell="BJ65" activePane="bottomRight" state="frozen"/>
      <selection pane="topLeft" activeCell="A1" sqref="A1"/>
      <selection pane="topRight" activeCell="BJ1" sqref="BJ1"/>
      <selection pane="bottomLeft" activeCell="A11" sqref="A11"/>
      <selection pane="bottomRight" activeCell="DK80" sqref="DK80"/>
    </sheetView>
  </sheetViews>
  <sheetFormatPr defaultColWidth="0.875" defaultRowHeight="12.75"/>
  <cols>
    <col min="1" max="16384" width="0.875" style="3" customWidth="1"/>
  </cols>
  <sheetData>
    <row r="1" s="1" customFormat="1" ht="12">
      <c r="FE1" s="2" t="s">
        <v>19</v>
      </c>
    </row>
    <row r="2" s="1" customFormat="1" ht="12">
      <c r="FE2" s="2" t="s">
        <v>17</v>
      </c>
    </row>
    <row r="3" s="1" customFormat="1" ht="12">
      <c r="FE3" s="2" t="s">
        <v>18</v>
      </c>
    </row>
    <row r="5" spans="75:155" s="4" customFormat="1" ht="18.75">
      <c r="BW5" s="5" t="s">
        <v>20</v>
      </c>
      <c r="BY5" s="9" t="s">
        <v>55</v>
      </c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N5" s="48" t="s">
        <v>38</v>
      </c>
      <c r="EO5" s="48"/>
      <c r="EP5" s="48"/>
      <c r="EQ5" s="48"/>
      <c r="ER5" s="48"/>
      <c r="ES5" s="48"/>
      <c r="ET5" s="48"/>
      <c r="EU5" s="105" t="s">
        <v>80</v>
      </c>
      <c r="EV5" s="105"/>
      <c r="EW5" s="105"/>
      <c r="EX5" s="105"/>
      <c r="EY5" s="4" t="s">
        <v>21</v>
      </c>
    </row>
    <row r="6" spans="77:119" s="1" customFormat="1" ht="13.5" customHeight="1">
      <c r="BY6" s="106" t="s">
        <v>22</v>
      </c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</row>
    <row r="7" spans="1:161" s="4" customFormat="1" ht="15.75">
      <c r="A7" s="107" t="s">
        <v>23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</row>
    <row r="8" ht="13.5" thickBot="1"/>
    <row r="9" spans="1:161" s="1" customFormat="1" ht="26.25" customHeight="1" thickBot="1">
      <c r="A9" s="72" t="s">
        <v>0</v>
      </c>
      <c r="B9" s="72"/>
      <c r="C9" s="72"/>
      <c r="D9" s="72"/>
      <c r="E9" s="72"/>
      <c r="F9" s="72"/>
      <c r="G9" s="72" t="s">
        <v>1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 t="s">
        <v>2</v>
      </c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 t="s">
        <v>3</v>
      </c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 t="s">
        <v>4</v>
      </c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</row>
    <row r="10" spans="1:161" s="1" customFormat="1" ht="61.5" customHeight="1" thickBo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 t="s">
        <v>5</v>
      </c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 t="s">
        <v>6</v>
      </c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 t="s">
        <v>7</v>
      </c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 t="s">
        <v>8</v>
      </c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 t="s">
        <v>15</v>
      </c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 t="s">
        <v>24</v>
      </c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 t="s">
        <v>16</v>
      </c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</row>
    <row r="11" spans="1:161" s="1" customFormat="1" ht="12.75" customHeight="1" thickBot="1">
      <c r="A11" s="77">
        <v>1</v>
      </c>
      <c r="B11" s="77"/>
      <c r="C11" s="77"/>
      <c r="D11" s="77"/>
      <c r="E11" s="77"/>
      <c r="F11" s="77"/>
      <c r="G11" s="77">
        <v>2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>
        <v>3</v>
      </c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>
        <v>4</v>
      </c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>
        <v>5</v>
      </c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>
        <v>6</v>
      </c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>
        <v>7</v>
      </c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>
        <v>8</v>
      </c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>
        <v>9</v>
      </c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</row>
    <row r="12" spans="1:161" s="14" customFormat="1" ht="13.5" customHeight="1">
      <c r="A12" s="78" t="s">
        <v>9</v>
      </c>
      <c r="B12" s="79"/>
      <c r="C12" s="79"/>
      <c r="D12" s="79"/>
      <c r="E12" s="79"/>
      <c r="F12" s="80"/>
      <c r="G12" s="13"/>
      <c r="H12" s="81" t="s">
        <v>74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73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5"/>
      <c r="BW12" s="73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5"/>
      <c r="CJ12" s="82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4"/>
      <c r="CW12" s="85">
        <f>CW13+CW50+CW51</f>
        <v>597511.6969240187</v>
      </c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110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109"/>
    </row>
    <row r="13" spans="1:161" s="16" customFormat="1" ht="26.25" customHeight="1">
      <c r="A13" s="87" t="s">
        <v>10</v>
      </c>
      <c r="B13" s="88"/>
      <c r="C13" s="88"/>
      <c r="D13" s="88"/>
      <c r="E13" s="88"/>
      <c r="F13" s="89"/>
      <c r="G13" s="15"/>
      <c r="H13" s="90" t="s">
        <v>75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73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5"/>
      <c r="BW13" s="73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5"/>
      <c r="CJ13" s="82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4"/>
      <c r="CW13" s="83">
        <f>CW15+CW30+CW43</f>
        <v>555989.17</v>
      </c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</row>
    <row r="14" spans="1:161" s="1" customFormat="1" ht="24" customHeight="1">
      <c r="A14" s="100"/>
      <c r="B14" s="101"/>
      <c r="C14" s="101"/>
      <c r="D14" s="101"/>
      <c r="E14" s="101"/>
      <c r="F14" s="102"/>
      <c r="G14" s="7"/>
      <c r="H14" s="103" t="s">
        <v>11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31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3"/>
      <c r="BW14" s="31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3"/>
      <c r="CJ14" s="44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1"/>
      <c r="CW14" s="50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91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4"/>
    </row>
    <row r="15" spans="1:161" s="14" customFormat="1" ht="13.5" customHeight="1">
      <c r="A15" s="73" t="s">
        <v>12</v>
      </c>
      <c r="B15" s="74"/>
      <c r="C15" s="74"/>
      <c r="D15" s="74"/>
      <c r="E15" s="74"/>
      <c r="F15" s="75"/>
      <c r="G15" s="15"/>
      <c r="H15" s="76" t="s">
        <v>76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3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5"/>
      <c r="BW15" s="73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5"/>
      <c r="CJ15" s="83">
        <f>SUM(CJ16:CV29)</f>
        <v>1122289.28</v>
      </c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7"/>
      <c r="CW15" s="83">
        <f>SUM(CW16:DI29)</f>
        <v>341391.94999999995</v>
      </c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7"/>
      <c r="DJ15" s="108">
        <f>SUM(DJ16:DX29)</f>
        <v>202.01999999999998</v>
      </c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4" t="s">
        <v>107</v>
      </c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>
        <f>SUM(EO16:FE29)</f>
        <v>20</v>
      </c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</row>
    <row r="16" spans="1:161" s="6" customFormat="1" ht="36" customHeight="1">
      <c r="A16" s="31"/>
      <c r="B16" s="32"/>
      <c r="C16" s="32"/>
      <c r="D16" s="32"/>
      <c r="E16" s="32"/>
      <c r="F16" s="33"/>
      <c r="G16" s="17" t="s">
        <v>39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9"/>
      <c r="BJ16" s="20" t="s">
        <v>96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2"/>
      <c r="BW16" s="20" t="s">
        <v>97</v>
      </c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2"/>
      <c r="CJ16" s="23">
        <v>268053.8</v>
      </c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4"/>
      <c r="CW16" s="23">
        <v>23804.25</v>
      </c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6">
        <v>19.5</v>
      </c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5">
        <v>426</v>
      </c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>
        <v>0</v>
      </c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6" customFormat="1" ht="37.5" customHeight="1">
      <c r="A17" s="31"/>
      <c r="B17" s="32"/>
      <c r="C17" s="32"/>
      <c r="D17" s="32"/>
      <c r="E17" s="32"/>
      <c r="F17" s="33"/>
      <c r="G17" s="17" t="s">
        <v>91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9"/>
      <c r="BJ17" s="20" t="s">
        <v>50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2"/>
      <c r="BW17" s="20" t="s">
        <v>45</v>
      </c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2"/>
      <c r="CJ17" s="23">
        <v>64720.78</v>
      </c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4"/>
      <c r="CW17" s="23">
        <v>195.58</v>
      </c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6">
        <v>12.99</v>
      </c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5" t="s">
        <v>98</v>
      </c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>
        <v>1</v>
      </c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6" customFormat="1" ht="27.75" customHeight="1">
      <c r="A18" s="31"/>
      <c r="B18" s="32"/>
      <c r="C18" s="32"/>
      <c r="D18" s="32"/>
      <c r="E18" s="32"/>
      <c r="F18" s="33"/>
      <c r="G18" s="17" t="s">
        <v>28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9"/>
      <c r="BJ18" s="20" t="s">
        <v>47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2"/>
      <c r="BW18" s="20" t="s">
        <v>48</v>
      </c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2"/>
      <c r="CJ18" s="23">
        <v>33596.6</v>
      </c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4"/>
      <c r="CW18" s="23">
        <v>548.76</v>
      </c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26">
        <v>9.67</v>
      </c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5" t="s">
        <v>36</v>
      </c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>
        <v>1</v>
      </c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</row>
    <row r="19" spans="1:161" s="6" customFormat="1" ht="24.75" customHeight="1">
      <c r="A19" s="31"/>
      <c r="B19" s="32"/>
      <c r="C19" s="32"/>
      <c r="D19" s="32"/>
      <c r="E19" s="32"/>
      <c r="F19" s="33"/>
      <c r="G19" s="17" t="s">
        <v>29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9"/>
      <c r="BJ19" s="20" t="s">
        <v>99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2"/>
      <c r="BW19" s="20" t="s">
        <v>85</v>
      </c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49">
        <v>13802.59</v>
      </c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4"/>
      <c r="CW19" s="23">
        <v>8564.6</v>
      </c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6">
        <v>3.89</v>
      </c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5" t="s">
        <v>54</v>
      </c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>
        <v>0</v>
      </c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s="6" customFormat="1" ht="36.75" customHeight="1">
      <c r="A20" s="31"/>
      <c r="B20" s="32"/>
      <c r="C20" s="32"/>
      <c r="D20" s="32"/>
      <c r="E20" s="32"/>
      <c r="F20" s="33"/>
      <c r="G20" s="17" t="s">
        <v>30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9"/>
      <c r="BJ20" s="20" t="s">
        <v>99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2"/>
      <c r="BW20" s="20" t="s">
        <v>85</v>
      </c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49">
        <v>11866.26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4"/>
      <c r="CW20" s="23">
        <v>6882.83</v>
      </c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6">
        <v>3.65</v>
      </c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5" t="s">
        <v>54</v>
      </c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>
        <v>0</v>
      </c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6" customFormat="1" ht="24" customHeight="1">
      <c r="A21" s="31"/>
      <c r="B21" s="32"/>
      <c r="C21" s="32"/>
      <c r="D21" s="32"/>
      <c r="E21" s="32"/>
      <c r="F21" s="33"/>
      <c r="G21" s="17" t="s">
        <v>31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9"/>
      <c r="BJ21" s="20" t="s">
        <v>99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2"/>
      <c r="BW21" s="20" t="s">
        <v>85</v>
      </c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2"/>
      <c r="CJ21" s="49">
        <v>12748.41</v>
      </c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4"/>
      <c r="CW21" s="23">
        <v>7384.67</v>
      </c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6">
        <v>4.44</v>
      </c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5" t="s">
        <v>54</v>
      </c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>
        <v>0</v>
      </c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6" customFormat="1" ht="26.25" customHeight="1">
      <c r="A22" s="31"/>
      <c r="B22" s="32"/>
      <c r="C22" s="32"/>
      <c r="D22" s="32"/>
      <c r="E22" s="32"/>
      <c r="F22" s="33"/>
      <c r="G22" s="17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9"/>
      <c r="BJ22" s="20" t="s">
        <v>47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2"/>
      <c r="BW22" s="20" t="s">
        <v>48</v>
      </c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23">
        <v>39696.16</v>
      </c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4"/>
      <c r="CW22" s="23">
        <v>845.93</v>
      </c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6">
        <v>15.54</v>
      </c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5" t="s">
        <v>35</v>
      </c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>
        <v>4</v>
      </c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6" customFormat="1" ht="24" customHeight="1">
      <c r="A23" s="31"/>
      <c r="B23" s="32"/>
      <c r="C23" s="32"/>
      <c r="D23" s="32"/>
      <c r="E23" s="32"/>
      <c r="F23" s="33"/>
      <c r="G23" s="17" t="s">
        <v>92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9"/>
      <c r="BJ23" s="20" t="s">
        <v>100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2"/>
      <c r="BW23" s="20" t="s">
        <v>101</v>
      </c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23">
        <v>9346.6</v>
      </c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4"/>
      <c r="CW23" s="23">
        <v>361.58</v>
      </c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6">
        <v>2.5</v>
      </c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5" t="s">
        <v>102</v>
      </c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>
        <v>1</v>
      </c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6" customFormat="1" ht="45.75" customHeight="1">
      <c r="A24" s="31"/>
      <c r="B24" s="32"/>
      <c r="C24" s="32"/>
      <c r="D24" s="32"/>
      <c r="E24" s="32"/>
      <c r="F24" s="33"/>
      <c r="G24" s="17" t="s">
        <v>93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9"/>
      <c r="BJ24" s="20" t="s">
        <v>99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 t="s">
        <v>85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23">
        <v>7637.88</v>
      </c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4"/>
      <c r="CW24" s="23">
        <v>4449.1</v>
      </c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6">
        <v>1.24</v>
      </c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5" t="s">
        <v>103</v>
      </c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>
        <v>1</v>
      </c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</row>
    <row r="25" spans="1:161" s="6" customFormat="1" ht="27" customHeight="1">
      <c r="A25" s="31"/>
      <c r="B25" s="32"/>
      <c r="C25" s="32"/>
      <c r="D25" s="32"/>
      <c r="E25" s="32"/>
      <c r="F25" s="33"/>
      <c r="G25" s="17" t="s">
        <v>94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9"/>
      <c r="BJ25" s="20" t="s">
        <v>46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2"/>
      <c r="BW25" s="20" t="s">
        <v>104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23">
        <v>39535.05</v>
      </c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4"/>
      <c r="CW25" s="23">
        <v>7023.96</v>
      </c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6">
        <v>9.22</v>
      </c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5" t="s">
        <v>63</v>
      </c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>
        <v>1</v>
      </c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</row>
    <row r="26" spans="1:161" s="6" customFormat="1" ht="30" customHeight="1">
      <c r="A26" s="31"/>
      <c r="B26" s="32"/>
      <c r="C26" s="32"/>
      <c r="D26" s="32"/>
      <c r="E26" s="32"/>
      <c r="F26" s="33"/>
      <c r="G26" s="17" t="s">
        <v>33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9"/>
      <c r="BJ26" s="20" t="s"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2"/>
      <c r="BW26" s="20" t="s">
        <v>51</v>
      </c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23">
        <v>74447.58</v>
      </c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4"/>
      <c r="CW26" s="23">
        <v>4383.38</v>
      </c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6">
        <v>24</v>
      </c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5" t="s">
        <v>36</v>
      </c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>
        <v>3</v>
      </c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</row>
    <row r="27" spans="1:161" s="6" customFormat="1" ht="30" customHeight="1">
      <c r="A27" s="10"/>
      <c r="B27" s="11"/>
      <c r="C27" s="11"/>
      <c r="D27" s="11"/>
      <c r="E27" s="11"/>
      <c r="F27" s="12"/>
      <c r="G27" s="27" t="s">
        <v>95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9"/>
      <c r="BJ27" s="20" t="s">
        <v>105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2"/>
      <c r="BW27" s="20" t="s">
        <v>106</v>
      </c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2"/>
      <c r="CJ27" s="23">
        <v>96004.57</v>
      </c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4"/>
      <c r="CW27" s="23">
        <v>31893.83</v>
      </c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6">
        <v>16.18</v>
      </c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5" t="s">
        <v>37</v>
      </c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>
        <v>1</v>
      </c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</row>
    <row r="28" spans="1:161" s="6" customFormat="1" ht="36" customHeight="1">
      <c r="A28" s="10"/>
      <c r="B28" s="11"/>
      <c r="C28" s="11"/>
      <c r="D28" s="11"/>
      <c r="E28" s="11"/>
      <c r="F28" s="12"/>
      <c r="G28" s="17" t="s">
        <v>52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9"/>
      <c r="BJ28" s="20" t="s">
        <v>53</v>
      </c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2"/>
      <c r="BW28" s="20" t="s">
        <v>34</v>
      </c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2"/>
      <c r="CJ28" s="23">
        <v>240436</v>
      </c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4"/>
      <c r="CW28" s="23">
        <v>240436</v>
      </c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6">
        <v>31.78</v>
      </c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5" t="s">
        <v>54</v>
      </c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>
        <v>0</v>
      </c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</row>
    <row r="29" spans="1:161" s="6" customFormat="1" ht="36" customHeight="1">
      <c r="A29" s="10"/>
      <c r="B29" s="11"/>
      <c r="C29" s="11"/>
      <c r="D29" s="11"/>
      <c r="E29" s="11"/>
      <c r="F29" s="12"/>
      <c r="G29" s="17" t="s">
        <v>25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9"/>
      <c r="BJ29" s="20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2"/>
      <c r="BW29" s="20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2"/>
      <c r="CJ29" s="23">
        <v>210397</v>
      </c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4"/>
      <c r="CW29" s="23">
        <v>4617.48</v>
      </c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5">
        <v>47.42</v>
      </c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 t="s">
        <v>37</v>
      </c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>
        <v>7</v>
      </c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</row>
    <row r="30" spans="1:161" s="14" customFormat="1" ht="12.75" customHeight="1">
      <c r="A30" s="73" t="s">
        <v>73</v>
      </c>
      <c r="B30" s="74"/>
      <c r="C30" s="74"/>
      <c r="D30" s="74"/>
      <c r="E30" s="74"/>
      <c r="F30" s="75"/>
      <c r="G30" s="15"/>
      <c r="H30" s="76" t="s">
        <v>77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3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5"/>
      <c r="BW30" s="73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5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7"/>
      <c r="CW30" s="83">
        <f>SUM(CW31:DI42)</f>
        <v>115339.92000000001</v>
      </c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</row>
    <row r="31" spans="1:161" s="6" customFormat="1" ht="39" customHeight="1">
      <c r="A31" s="31"/>
      <c r="B31" s="32"/>
      <c r="C31" s="32"/>
      <c r="D31" s="32"/>
      <c r="E31" s="32"/>
      <c r="F31" s="33"/>
      <c r="G31" s="41" t="s">
        <v>56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3"/>
      <c r="BJ31" s="31" t="s">
        <v>57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3"/>
      <c r="BW31" s="31" t="s">
        <v>58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3"/>
      <c r="CJ31" s="44">
        <v>18688.3</v>
      </c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9"/>
      <c r="CW31" s="44">
        <v>16770.71</v>
      </c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9"/>
      <c r="DJ31" s="44">
        <v>1.5</v>
      </c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1"/>
      <c r="DY31" s="37" t="s">
        <v>59</v>
      </c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9"/>
      <c r="EO31" s="37">
        <v>1</v>
      </c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6" customFormat="1" ht="39.75" customHeight="1">
      <c r="A32" s="31"/>
      <c r="B32" s="32"/>
      <c r="C32" s="32"/>
      <c r="D32" s="32"/>
      <c r="E32" s="32"/>
      <c r="F32" s="33"/>
      <c r="G32" s="41" t="s">
        <v>84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3"/>
      <c r="BJ32" s="31" t="s">
        <v>85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3"/>
      <c r="BW32" s="31" t="s">
        <v>58</v>
      </c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3"/>
      <c r="CJ32" s="44">
        <v>7385.75</v>
      </c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1"/>
      <c r="CW32" s="44">
        <v>5007.57</v>
      </c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1"/>
      <c r="DJ32" s="111">
        <v>0.75</v>
      </c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3"/>
      <c r="DY32" s="37" t="s">
        <v>60</v>
      </c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9"/>
      <c r="EO32" s="37">
        <v>1</v>
      </c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9"/>
    </row>
    <row r="33" spans="1:161" s="6" customFormat="1" ht="42" customHeight="1">
      <c r="A33" s="31"/>
      <c r="B33" s="32"/>
      <c r="C33" s="32"/>
      <c r="D33" s="32"/>
      <c r="E33" s="32"/>
      <c r="F33" s="33"/>
      <c r="G33" s="41" t="s">
        <v>61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3"/>
      <c r="BJ33" s="31" t="s">
        <v>57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3"/>
      <c r="BW33" s="31" t="s">
        <v>58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3"/>
      <c r="CJ33" s="44">
        <v>12892.82</v>
      </c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1"/>
      <c r="CW33" s="44">
        <v>10991.8</v>
      </c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1"/>
      <c r="DJ33" s="37">
        <v>1.3</v>
      </c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9"/>
      <c r="DY33" s="37">
        <v>150</v>
      </c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9"/>
      <c r="EO33" s="37">
        <v>0</v>
      </c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9"/>
    </row>
    <row r="34" spans="1:161" s="6" customFormat="1" ht="40.5" customHeight="1">
      <c r="A34" s="31"/>
      <c r="B34" s="32"/>
      <c r="C34" s="32"/>
      <c r="D34" s="32"/>
      <c r="E34" s="32"/>
      <c r="F34" s="33"/>
      <c r="G34" s="41" t="s">
        <v>62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3"/>
      <c r="BJ34" s="31" t="s">
        <v>82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31" t="s">
        <v>70</v>
      </c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3"/>
      <c r="CJ34" s="44">
        <v>8155.08</v>
      </c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9"/>
      <c r="CW34" s="44">
        <v>118</v>
      </c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9"/>
      <c r="DJ34" s="37">
        <v>1.24</v>
      </c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9"/>
      <c r="DY34" s="37" t="s">
        <v>63</v>
      </c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9"/>
      <c r="EO34" s="37">
        <v>1</v>
      </c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9"/>
    </row>
    <row r="35" spans="1:161" s="6" customFormat="1" ht="39.75" customHeight="1">
      <c r="A35" s="31"/>
      <c r="B35" s="32"/>
      <c r="C35" s="32"/>
      <c r="D35" s="32"/>
      <c r="E35" s="32"/>
      <c r="F35" s="33"/>
      <c r="G35" s="34" t="s">
        <v>64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6"/>
      <c r="BJ35" s="31" t="s">
        <v>81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1" t="s">
        <v>49</v>
      </c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3"/>
      <c r="CJ35" s="44">
        <v>28728.3</v>
      </c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9"/>
      <c r="CW35" s="44">
        <v>905</v>
      </c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9"/>
      <c r="DJ35" s="37">
        <v>4.5</v>
      </c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9"/>
      <c r="DY35" s="37" t="s">
        <v>59</v>
      </c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9"/>
      <c r="EO35" s="37">
        <v>1</v>
      </c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9"/>
    </row>
    <row r="36" spans="1:161" s="6" customFormat="1" ht="25.5" customHeight="1">
      <c r="A36" s="31"/>
      <c r="B36" s="32"/>
      <c r="C36" s="32"/>
      <c r="D36" s="32"/>
      <c r="E36" s="32"/>
      <c r="F36" s="33"/>
      <c r="G36" s="34" t="s">
        <v>65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6"/>
      <c r="BJ36" s="31" t="s">
        <v>57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3"/>
      <c r="BW36" s="31" t="s">
        <v>58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3"/>
      <c r="CJ36" s="44">
        <v>14338.33</v>
      </c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9"/>
      <c r="CW36" s="44">
        <v>9584.16</v>
      </c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9"/>
      <c r="DJ36" s="37">
        <v>0.5</v>
      </c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9"/>
      <c r="DY36" s="37">
        <v>500</v>
      </c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9"/>
      <c r="EO36" s="37">
        <v>0</v>
      </c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9"/>
    </row>
    <row r="37" spans="1:161" s="6" customFormat="1" ht="25.5" customHeight="1">
      <c r="A37" s="31"/>
      <c r="B37" s="32"/>
      <c r="C37" s="32"/>
      <c r="D37" s="32"/>
      <c r="E37" s="32"/>
      <c r="F37" s="33"/>
      <c r="G37" s="34" t="s">
        <v>86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6"/>
      <c r="BJ37" s="31" t="s">
        <v>81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1" t="s">
        <v>49</v>
      </c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3"/>
      <c r="CJ37" s="44">
        <v>21209.75</v>
      </c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9"/>
      <c r="CW37" s="44">
        <v>1688</v>
      </c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9"/>
      <c r="DJ37" s="114">
        <v>2</v>
      </c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6"/>
      <c r="DY37" s="137">
        <v>150.16</v>
      </c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9"/>
      <c r="EO37" s="37">
        <v>0</v>
      </c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9"/>
    </row>
    <row r="38" spans="1:161" s="6" customFormat="1" ht="36.75" customHeight="1">
      <c r="A38" s="31"/>
      <c r="B38" s="32"/>
      <c r="C38" s="32"/>
      <c r="D38" s="32"/>
      <c r="E38" s="32"/>
      <c r="F38" s="33"/>
      <c r="G38" s="34" t="s">
        <v>87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6"/>
      <c r="BJ38" s="31" t="s">
        <v>82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1" t="s">
        <v>70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3"/>
      <c r="CJ38" s="44">
        <v>12342.06</v>
      </c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9"/>
      <c r="CW38" s="44">
        <v>279.5</v>
      </c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9"/>
      <c r="DJ38" s="114">
        <v>1</v>
      </c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6"/>
      <c r="DY38" s="37">
        <v>300</v>
      </c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9"/>
      <c r="EO38" s="37">
        <v>0</v>
      </c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9"/>
    </row>
    <row r="39" spans="1:161" s="6" customFormat="1" ht="25.5" customHeight="1">
      <c r="A39" s="31"/>
      <c r="B39" s="32"/>
      <c r="C39" s="32"/>
      <c r="D39" s="32"/>
      <c r="E39" s="32"/>
      <c r="F39" s="33"/>
      <c r="G39" s="34" t="s">
        <v>88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6"/>
      <c r="BJ39" s="31" t="s">
        <v>82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1" t="s">
        <v>70</v>
      </c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3"/>
      <c r="CJ39" s="44">
        <v>7804.95</v>
      </c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9"/>
      <c r="CW39" s="44">
        <v>333.07</v>
      </c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9"/>
      <c r="DJ39" s="37">
        <v>0.4</v>
      </c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9"/>
      <c r="DY39" s="137">
        <v>150.16</v>
      </c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9"/>
      <c r="EO39" s="37">
        <v>1</v>
      </c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9"/>
    </row>
    <row r="40" spans="1:161" s="6" customFormat="1" ht="38.25" customHeight="1">
      <c r="A40" s="31"/>
      <c r="B40" s="32"/>
      <c r="C40" s="32"/>
      <c r="D40" s="32"/>
      <c r="E40" s="32"/>
      <c r="F40" s="33"/>
      <c r="G40" s="34" t="s">
        <v>89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6"/>
      <c r="BJ40" s="31" t="s">
        <v>82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3"/>
      <c r="BW40" s="31" t="s">
        <v>70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3"/>
      <c r="CJ40" s="44">
        <v>14689.78</v>
      </c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9"/>
      <c r="CW40" s="44">
        <v>656.5</v>
      </c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9"/>
      <c r="DJ40" s="114">
        <v>1</v>
      </c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6"/>
      <c r="DY40" s="37">
        <v>300</v>
      </c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9"/>
      <c r="EO40" s="37">
        <v>0</v>
      </c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9"/>
    </row>
    <row r="41" spans="1:161" s="6" customFormat="1" ht="25.5" customHeight="1">
      <c r="A41" s="31"/>
      <c r="B41" s="32"/>
      <c r="C41" s="32"/>
      <c r="D41" s="32"/>
      <c r="E41" s="32"/>
      <c r="F41" s="33"/>
      <c r="G41" s="34" t="s">
        <v>90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6"/>
      <c r="BJ41" s="31" t="s">
        <v>82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1" t="s">
        <v>70</v>
      </c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3"/>
      <c r="CJ41" s="44">
        <v>10189.08</v>
      </c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9"/>
      <c r="CW41" s="44">
        <v>656.5</v>
      </c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9"/>
      <c r="DJ41" s="37">
        <v>0.6</v>
      </c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9"/>
      <c r="DY41" s="37">
        <v>300</v>
      </c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9"/>
      <c r="EO41" s="37">
        <v>0</v>
      </c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9"/>
    </row>
    <row r="42" spans="1:161" s="6" customFormat="1" ht="12">
      <c r="A42" s="31"/>
      <c r="B42" s="32"/>
      <c r="C42" s="32"/>
      <c r="D42" s="32"/>
      <c r="E42" s="32"/>
      <c r="F42" s="33"/>
      <c r="G42" s="124" t="s">
        <v>27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6"/>
      <c r="BJ42" s="31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1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3"/>
      <c r="CJ42" s="44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9"/>
      <c r="CW42" s="44">
        <f>61728.5+6620.61</f>
        <v>68349.11</v>
      </c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9"/>
      <c r="DJ42" s="37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9"/>
      <c r="DY42" s="37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9"/>
      <c r="EO42" s="37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9"/>
    </row>
    <row r="43" spans="1:161" s="14" customFormat="1" ht="25.5" customHeight="1">
      <c r="A43" s="117"/>
      <c r="B43" s="118"/>
      <c r="C43" s="118"/>
      <c r="D43" s="118"/>
      <c r="E43" s="118"/>
      <c r="F43" s="119"/>
      <c r="G43" s="95" t="s">
        <v>66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7"/>
      <c r="BJ43" s="117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9"/>
      <c r="BW43" s="117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9"/>
      <c r="CJ43" s="68">
        <f>CJ44+CJ45+CJ46+CJ47</f>
        <v>164208.77000000002</v>
      </c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70"/>
      <c r="CW43" s="68">
        <f>CW44+CW45+CW46+CW47</f>
        <v>99257.3</v>
      </c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70"/>
      <c r="DJ43" s="120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70"/>
      <c r="DY43" s="120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70"/>
      <c r="EO43" s="68">
        <f>99257.3-CW43</f>
        <v>0</v>
      </c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70"/>
    </row>
    <row r="44" spans="1:161" s="6" customFormat="1" ht="25.5" customHeight="1">
      <c r="A44" s="31"/>
      <c r="B44" s="32"/>
      <c r="C44" s="32"/>
      <c r="D44" s="32"/>
      <c r="E44" s="32"/>
      <c r="F44" s="33"/>
      <c r="G44" s="121" t="s">
        <v>67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3"/>
      <c r="BJ44" s="31" t="s">
        <v>57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1" t="s">
        <v>58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3"/>
      <c r="CJ44" s="44">
        <v>74109.77</v>
      </c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9"/>
      <c r="CW44" s="44">
        <v>71456.49</v>
      </c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9"/>
      <c r="DJ44" s="114">
        <v>5</v>
      </c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6"/>
      <c r="DY44" s="37" t="s">
        <v>71</v>
      </c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9"/>
      <c r="EO44" s="37">
        <v>0</v>
      </c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9"/>
    </row>
    <row r="45" spans="1:161" s="6" customFormat="1" ht="25.5" customHeight="1">
      <c r="A45" s="31"/>
      <c r="B45" s="32"/>
      <c r="C45" s="32"/>
      <c r="D45" s="32"/>
      <c r="E45" s="32"/>
      <c r="F45" s="33"/>
      <c r="G45" s="124" t="s">
        <v>68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6"/>
      <c r="BJ45" s="31" t="s">
        <v>69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1" t="s">
        <v>70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3"/>
      <c r="CJ45" s="44">
        <v>80000</v>
      </c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9"/>
      <c r="CW45" s="44">
        <v>1093</v>
      </c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9"/>
      <c r="DJ45" s="114">
        <v>9</v>
      </c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6"/>
      <c r="DY45" s="37" t="s">
        <v>72</v>
      </c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9"/>
      <c r="EO45" s="37">
        <v>0</v>
      </c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9"/>
    </row>
    <row r="46" spans="1:161" s="6" customFormat="1" ht="25.5" customHeight="1">
      <c r="A46" s="10"/>
      <c r="B46" s="11"/>
      <c r="C46" s="11"/>
      <c r="D46" s="11"/>
      <c r="E46" s="11"/>
      <c r="F46" s="12"/>
      <c r="G46" s="124" t="s">
        <v>83</v>
      </c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6"/>
      <c r="BJ46" s="31" t="s">
        <v>58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1" t="s">
        <v>58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3"/>
      <c r="CJ46" s="44">
        <v>10099</v>
      </c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9"/>
      <c r="CW46" s="44">
        <v>8689.2</v>
      </c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9"/>
      <c r="DJ46" s="37">
        <v>0.5</v>
      </c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9"/>
      <c r="DY46" s="37" t="s">
        <v>59</v>
      </c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9"/>
      <c r="EO46" s="37">
        <v>1</v>
      </c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9"/>
    </row>
    <row r="47" spans="1:161" s="6" customFormat="1" ht="12">
      <c r="A47" s="31"/>
      <c r="B47" s="32"/>
      <c r="C47" s="32"/>
      <c r="D47" s="32"/>
      <c r="E47" s="32"/>
      <c r="F47" s="33"/>
      <c r="G47" s="124" t="s">
        <v>27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6"/>
      <c r="BJ47" s="31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1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3"/>
      <c r="CJ47" s="44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9"/>
      <c r="CW47" s="44">
        <f>18018.61</f>
        <v>18018.61</v>
      </c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9"/>
      <c r="DJ47" s="37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9"/>
      <c r="DY47" s="37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9"/>
      <c r="EO47" s="37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9"/>
    </row>
    <row r="48" spans="1:161" s="6" customFormat="1" ht="25.5" customHeight="1">
      <c r="A48" s="31"/>
      <c r="B48" s="32"/>
      <c r="C48" s="32"/>
      <c r="D48" s="32"/>
      <c r="E48" s="32"/>
      <c r="F48" s="33"/>
      <c r="G48" s="45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7"/>
      <c r="BJ48" s="31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1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3"/>
      <c r="CJ48" s="44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9"/>
      <c r="CW48" s="44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9"/>
      <c r="DJ48" s="37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9"/>
      <c r="DY48" s="37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9"/>
      <c r="EO48" s="37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9"/>
    </row>
    <row r="49" spans="1:161" s="6" customFormat="1" ht="25.5" customHeight="1">
      <c r="A49" s="31"/>
      <c r="B49" s="32"/>
      <c r="C49" s="32"/>
      <c r="D49" s="32"/>
      <c r="E49" s="32"/>
      <c r="F49" s="33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7"/>
      <c r="BJ49" s="31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1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3"/>
      <c r="CJ49" s="44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9"/>
      <c r="CW49" s="44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9"/>
      <c r="DJ49" s="37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9"/>
      <c r="DY49" s="37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9"/>
      <c r="EO49" s="37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9"/>
    </row>
    <row r="50" spans="1:161" s="14" customFormat="1" ht="12.75" customHeight="1">
      <c r="A50" s="73" t="s">
        <v>13</v>
      </c>
      <c r="B50" s="74"/>
      <c r="C50" s="74"/>
      <c r="D50" s="74"/>
      <c r="E50" s="74"/>
      <c r="F50" s="75"/>
      <c r="G50" s="15"/>
      <c r="H50" s="90" t="s">
        <v>78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73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5"/>
      <c r="BW50" s="73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5"/>
      <c r="CJ50" s="73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5"/>
      <c r="CW50" s="127">
        <v>0</v>
      </c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65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7"/>
      <c r="DY50" s="65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7"/>
      <c r="EO50" s="65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7"/>
    </row>
    <row r="51" spans="1:161" s="14" customFormat="1" ht="12.75" customHeight="1">
      <c r="A51" s="73" t="s">
        <v>14</v>
      </c>
      <c r="B51" s="74"/>
      <c r="C51" s="74"/>
      <c r="D51" s="74"/>
      <c r="E51" s="74"/>
      <c r="F51" s="75"/>
      <c r="G51" s="15"/>
      <c r="H51" s="90" t="s">
        <v>79</v>
      </c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73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5"/>
      <c r="BW51" s="73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5"/>
      <c r="CJ51" s="73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5"/>
      <c r="CW51" s="131">
        <f>CW53+CW54</f>
        <v>41522.5269240186</v>
      </c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65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7"/>
      <c r="DY51" s="65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7"/>
      <c r="EO51" s="65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7"/>
    </row>
    <row r="52" spans="1:161" s="6" customFormat="1" ht="15.75" customHeight="1">
      <c r="A52" s="100"/>
      <c r="B52" s="101"/>
      <c r="C52" s="101"/>
      <c r="D52" s="101"/>
      <c r="E52" s="101"/>
      <c r="F52" s="102"/>
      <c r="G52" s="7"/>
      <c r="H52" s="42" t="s">
        <v>26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3"/>
      <c r="BJ52" s="31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1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3"/>
      <c r="CJ52" s="31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3"/>
      <c r="CW52" s="128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30"/>
      <c r="DJ52" s="37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9"/>
      <c r="DY52" s="37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9"/>
      <c r="EO52" s="37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9"/>
    </row>
    <row r="53" spans="1:161" s="6" customFormat="1" ht="12.75" customHeight="1">
      <c r="A53" s="31"/>
      <c r="B53" s="32"/>
      <c r="C53" s="32"/>
      <c r="D53" s="32"/>
      <c r="E53" s="32"/>
      <c r="F53" s="33"/>
      <c r="G53" s="133" t="s">
        <v>108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5"/>
      <c r="BJ53" s="31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1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3"/>
      <c r="CJ53" s="31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3"/>
      <c r="CW53" s="136">
        <v>14779.0738983051</v>
      </c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4"/>
      <c r="DJ53" s="37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9"/>
      <c r="DY53" s="37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9"/>
      <c r="EO53" s="37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9"/>
    </row>
    <row r="54" spans="1:161" s="6" customFormat="1" ht="12.75" customHeight="1" thickBot="1">
      <c r="A54" s="53"/>
      <c r="B54" s="54"/>
      <c r="C54" s="54"/>
      <c r="D54" s="54"/>
      <c r="E54" s="54"/>
      <c r="F54" s="55"/>
      <c r="G54" s="62" t="s">
        <v>25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4"/>
      <c r="BJ54" s="53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5"/>
      <c r="BW54" s="53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5"/>
      <c r="CJ54" s="53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5"/>
      <c r="CW54" s="59">
        <v>26743.4530257135</v>
      </c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1"/>
      <c r="DJ54" s="56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8"/>
      <c r="DY54" s="56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8"/>
      <c r="EO54" s="56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8"/>
    </row>
    <row r="55" ht="6.75" customHeight="1"/>
    <row r="56" s="8" customFormat="1" ht="11.25"/>
    <row r="57" spans="1:161" s="8" customFormat="1" ht="35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</row>
    <row r="58" spans="1:161" s="8" customFormat="1" ht="35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</row>
    <row r="59" spans="1:161" s="8" customFormat="1" ht="13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</row>
    <row r="60" spans="1:161" s="8" customFormat="1" ht="35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</row>
    <row r="61" ht="3" customHeight="1"/>
    <row r="67" s="8" customFormat="1" ht="11.25">
      <c r="A67" s="8" t="s">
        <v>40</v>
      </c>
    </row>
    <row r="68" spans="1:161" s="8" customFormat="1" ht="24" customHeight="1">
      <c r="A68" s="30" t="s">
        <v>41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</row>
    <row r="69" spans="1:161" s="8" customFormat="1" ht="24" customHeight="1">
      <c r="A69" s="30" t="s">
        <v>42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</row>
    <row r="70" spans="1:161" s="8" customFormat="1" ht="13.5" customHeight="1">
      <c r="A70" s="30" t="s">
        <v>43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</row>
    <row r="71" spans="1:161" s="8" customFormat="1" ht="13.5" customHeight="1">
      <c r="A71" s="40" t="s">
        <v>44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</row>
  </sheetData>
  <sheetProtection/>
  <mergeCells count="416">
    <mergeCell ref="DY37:EN37"/>
    <mergeCell ref="EO37:FE37"/>
    <mergeCell ref="BJ38:BV38"/>
    <mergeCell ref="BW38:CI38"/>
    <mergeCell ref="BJ39:BV39"/>
    <mergeCell ref="BW39:CI39"/>
    <mergeCell ref="DY41:EN41"/>
    <mergeCell ref="EO41:FE41"/>
    <mergeCell ref="DJ40:DX40"/>
    <mergeCell ref="DY40:EN40"/>
    <mergeCell ref="EO40:FE40"/>
    <mergeCell ref="DJ39:DX39"/>
    <mergeCell ref="DY39:EN39"/>
    <mergeCell ref="EO39:FE39"/>
    <mergeCell ref="A40:F40"/>
    <mergeCell ref="A41:F41"/>
    <mergeCell ref="CJ37:CV37"/>
    <mergeCell ref="BJ40:BV40"/>
    <mergeCell ref="BW40:CI40"/>
    <mergeCell ref="BJ41:BV41"/>
    <mergeCell ref="BW41:CI41"/>
    <mergeCell ref="EO53:FE53"/>
    <mergeCell ref="CJ53:CV53"/>
    <mergeCell ref="CW53:DI53"/>
    <mergeCell ref="DJ53:DX53"/>
    <mergeCell ref="DY53:EN53"/>
    <mergeCell ref="A25:F25"/>
    <mergeCell ref="DJ25:DX25"/>
    <mergeCell ref="A26:F26"/>
    <mergeCell ref="BJ26:BV26"/>
    <mergeCell ref="BW26:CI26"/>
    <mergeCell ref="A53:F53"/>
    <mergeCell ref="BJ53:BV53"/>
    <mergeCell ref="BW53:CI53"/>
    <mergeCell ref="A52:F52"/>
    <mergeCell ref="BJ52:BV52"/>
    <mergeCell ref="BW52:CI52"/>
    <mergeCell ref="G53:BI53"/>
    <mergeCell ref="CJ52:CV52"/>
    <mergeCell ref="CW52:DI52"/>
    <mergeCell ref="DJ52:DX52"/>
    <mergeCell ref="DY52:EN52"/>
    <mergeCell ref="BW50:CI50"/>
    <mergeCell ref="CJ51:CV51"/>
    <mergeCell ref="CW51:DI51"/>
    <mergeCell ref="DJ51:DX51"/>
    <mergeCell ref="DY50:EN50"/>
    <mergeCell ref="DY51:EN51"/>
    <mergeCell ref="G46:BI46"/>
    <mergeCell ref="BJ46:BV46"/>
    <mergeCell ref="BW46:CI46"/>
    <mergeCell ref="CJ46:CV46"/>
    <mergeCell ref="G45:BI45"/>
    <mergeCell ref="G47:BI47"/>
    <mergeCell ref="G48:BI48"/>
    <mergeCell ref="H50:BI50"/>
    <mergeCell ref="BW49:CI49"/>
    <mergeCell ref="A51:F51"/>
    <mergeCell ref="BJ45:BV45"/>
    <mergeCell ref="BW51:CI51"/>
    <mergeCell ref="CW46:DI46"/>
    <mergeCell ref="DJ46:DX46"/>
    <mergeCell ref="EO46:FE46"/>
    <mergeCell ref="DY46:EN46"/>
    <mergeCell ref="A50:F50"/>
    <mergeCell ref="BJ50:BV50"/>
    <mergeCell ref="CJ50:CV50"/>
    <mergeCell ref="CW50:DI50"/>
    <mergeCell ref="DJ50:DX50"/>
    <mergeCell ref="BW45:CI45"/>
    <mergeCell ref="CJ45:CV45"/>
    <mergeCell ref="CW45:DI45"/>
    <mergeCell ref="DJ45:DX45"/>
    <mergeCell ref="DY45:EN45"/>
    <mergeCell ref="EO45:FE45"/>
    <mergeCell ref="DJ44:DX44"/>
    <mergeCell ref="DY44:EN44"/>
    <mergeCell ref="A44:F44"/>
    <mergeCell ref="BJ44:BV44"/>
    <mergeCell ref="BW44:CI44"/>
    <mergeCell ref="G44:BI44"/>
    <mergeCell ref="EO44:FE44"/>
    <mergeCell ref="EO42:FE42"/>
    <mergeCell ref="A43:F43"/>
    <mergeCell ref="BJ43:BV43"/>
    <mergeCell ref="BW43:CI43"/>
    <mergeCell ref="DJ43:DX43"/>
    <mergeCell ref="DY43:EN43"/>
    <mergeCell ref="EO43:FE43"/>
    <mergeCell ref="CJ44:CV44"/>
    <mergeCell ref="CW44:DI44"/>
    <mergeCell ref="DJ37:DX37"/>
    <mergeCell ref="DJ42:DX42"/>
    <mergeCell ref="DY42:EN42"/>
    <mergeCell ref="A42:F42"/>
    <mergeCell ref="BJ42:BV42"/>
    <mergeCell ref="BW42:CI42"/>
    <mergeCell ref="G42:BI42"/>
    <mergeCell ref="A37:F37"/>
    <mergeCell ref="A38:F38"/>
    <mergeCell ref="A39:F39"/>
    <mergeCell ref="DJ35:DX35"/>
    <mergeCell ref="EO36:FE36"/>
    <mergeCell ref="CJ36:CV36"/>
    <mergeCell ref="BW37:CI37"/>
    <mergeCell ref="G38:BI38"/>
    <mergeCell ref="CJ38:CV38"/>
    <mergeCell ref="CW38:DI38"/>
    <mergeCell ref="DJ38:DX38"/>
    <mergeCell ref="DY38:EN38"/>
    <mergeCell ref="EO38:FE38"/>
    <mergeCell ref="CW35:DI35"/>
    <mergeCell ref="DY36:EN36"/>
    <mergeCell ref="A36:F36"/>
    <mergeCell ref="BJ36:BV36"/>
    <mergeCell ref="BW36:CI36"/>
    <mergeCell ref="A35:F35"/>
    <mergeCell ref="BJ35:BV35"/>
    <mergeCell ref="BW35:CI35"/>
    <mergeCell ref="CJ35:CV35"/>
    <mergeCell ref="DY35:EN35"/>
    <mergeCell ref="G39:BI39"/>
    <mergeCell ref="CJ39:CV39"/>
    <mergeCell ref="CW39:DI39"/>
    <mergeCell ref="BJ37:BV37"/>
    <mergeCell ref="G37:BI37"/>
    <mergeCell ref="CW37:DI37"/>
    <mergeCell ref="A30:F30"/>
    <mergeCell ref="H30:BI30"/>
    <mergeCell ref="BJ30:BV30"/>
    <mergeCell ref="BW30:CI30"/>
    <mergeCell ref="CW34:DI34"/>
    <mergeCell ref="EO33:FE33"/>
    <mergeCell ref="CJ34:CV34"/>
    <mergeCell ref="G34:BI34"/>
    <mergeCell ref="EO31:FE31"/>
    <mergeCell ref="DJ32:DX32"/>
    <mergeCell ref="DY32:EN32"/>
    <mergeCell ref="EO32:FE32"/>
    <mergeCell ref="CW32:DI32"/>
    <mergeCell ref="EO34:FE34"/>
    <mergeCell ref="DJ34:DX34"/>
    <mergeCell ref="DY34:EN34"/>
    <mergeCell ref="EO30:FE30"/>
    <mergeCell ref="EO47:FE47"/>
    <mergeCell ref="CW47:DI47"/>
    <mergeCell ref="CJ47:CV47"/>
    <mergeCell ref="DJ47:DX47"/>
    <mergeCell ref="DY47:EN47"/>
    <mergeCell ref="CJ32:CV32"/>
    <mergeCell ref="DY33:EN33"/>
    <mergeCell ref="CJ40:CV40"/>
    <mergeCell ref="DY30:EN30"/>
    <mergeCell ref="CJ30:CV30"/>
    <mergeCell ref="CW30:DI30"/>
    <mergeCell ref="DJ30:DX30"/>
    <mergeCell ref="DJ49:DX49"/>
    <mergeCell ref="DY49:EN49"/>
    <mergeCell ref="EO49:FE49"/>
    <mergeCell ref="CW49:DI49"/>
    <mergeCell ref="CJ41:CV41"/>
    <mergeCell ref="CW48:DI48"/>
    <mergeCell ref="CJ42:CV42"/>
    <mergeCell ref="DY48:EN48"/>
    <mergeCell ref="EO48:FE48"/>
    <mergeCell ref="BJ47:BV47"/>
    <mergeCell ref="BW47:CI47"/>
    <mergeCell ref="CJ33:CV33"/>
    <mergeCell ref="CW33:DI33"/>
    <mergeCell ref="CW40:DI40"/>
    <mergeCell ref="EO35:FE35"/>
    <mergeCell ref="CW36:DI36"/>
    <mergeCell ref="DJ36:DX36"/>
    <mergeCell ref="CW14:DI14"/>
    <mergeCell ref="DY12:EN12"/>
    <mergeCell ref="DJ15:DX15"/>
    <mergeCell ref="DY15:EN15"/>
    <mergeCell ref="DY25:EN25"/>
    <mergeCell ref="EO25:FE25"/>
    <mergeCell ref="DY13:EN13"/>
    <mergeCell ref="EO12:FE12"/>
    <mergeCell ref="DJ12:DX12"/>
    <mergeCell ref="DY17:EN17"/>
    <mergeCell ref="EU5:EX5"/>
    <mergeCell ref="BY6:DO6"/>
    <mergeCell ref="A7:FE7"/>
    <mergeCell ref="DJ11:DX11"/>
    <mergeCell ref="DJ9:FE9"/>
    <mergeCell ref="EO10:FE10"/>
    <mergeCell ref="EO11:FE11"/>
    <mergeCell ref="CW10:DI10"/>
    <mergeCell ref="DJ10:DX10"/>
    <mergeCell ref="DY10:EN10"/>
    <mergeCell ref="CJ15:CV15"/>
    <mergeCell ref="EO13:FE13"/>
    <mergeCell ref="DJ13:DX13"/>
    <mergeCell ref="A14:F14"/>
    <mergeCell ref="H14:BI14"/>
    <mergeCell ref="BJ14:BV14"/>
    <mergeCell ref="EO15:FE15"/>
    <mergeCell ref="BW15:CI15"/>
    <mergeCell ref="BW14:CI14"/>
    <mergeCell ref="CW13:DI13"/>
    <mergeCell ref="EO26:FE26"/>
    <mergeCell ref="H51:BI51"/>
    <mergeCell ref="H52:BI52"/>
    <mergeCell ref="BJ51:BV51"/>
    <mergeCell ref="A34:F34"/>
    <mergeCell ref="BJ34:BV34"/>
    <mergeCell ref="G43:BI43"/>
    <mergeCell ref="BW32:CI32"/>
    <mergeCell ref="BJ32:BV32"/>
    <mergeCell ref="G40:BI40"/>
    <mergeCell ref="DJ14:DX14"/>
    <mergeCell ref="CJ13:CV13"/>
    <mergeCell ref="DJ26:DX26"/>
    <mergeCell ref="CW15:DI15"/>
    <mergeCell ref="DY14:EN14"/>
    <mergeCell ref="EO14:FE14"/>
    <mergeCell ref="CJ26:CV26"/>
    <mergeCell ref="CW26:DI26"/>
    <mergeCell ref="CJ14:CV14"/>
    <mergeCell ref="CW24:DI24"/>
    <mergeCell ref="H12:BI12"/>
    <mergeCell ref="BJ12:BV12"/>
    <mergeCell ref="BW12:CI12"/>
    <mergeCell ref="CJ12:CV12"/>
    <mergeCell ref="CW12:DI12"/>
    <mergeCell ref="A13:F13"/>
    <mergeCell ref="H13:BI13"/>
    <mergeCell ref="BJ13:BV13"/>
    <mergeCell ref="BW13:CI13"/>
    <mergeCell ref="DY11:EN11"/>
    <mergeCell ref="A11:F11"/>
    <mergeCell ref="G11:BI11"/>
    <mergeCell ref="BJ11:BV11"/>
    <mergeCell ref="BW11:CI11"/>
    <mergeCell ref="CJ11:CV11"/>
    <mergeCell ref="CW11:DI11"/>
    <mergeCell ref="A9:F10"/>
    <mergeCell ref="G9:BI10"/>
    <mergeCell ref="BJ9:CI9"/>
    <mergeCell ref="CJ9:DI9"/>
    <mergeCell ref="A15:F15"/>
    <mergeCell ref="H15:BI15"/>
    <mergeCell ref="BJ15:BV15"/>
    <mergeCell ref="BJ10:BV10"/>
    <mergeCell ref="BW10:CI10"/>
    <mergeCell ref="A12:F12"/>
    <mergeCell ref="A16:F16"/>
    <mergeCell ref="BJ16:BV16"/>
    <mergeCell ref="BJ25:BV25"/>
    <mergeCell ref="EO18:FE18"/>
    <mergeCell ref="CW18:DI18"/>
    <mergeCell ref="CJ10:CV10"/>
    <mergeCell ref="BW25:CI25"/>
    <mergeCell ref="DJ16:DX16"/>
    <mergeCell ref="DY16:EN16"/>
    <mergeCell ref="EO16:FE16"/>
    <mergeCell ref="EO29:FE29"/>
    <mergeCell ref="BW16:CI16"/>
    <mergeCell ref="CJ16:CV16"/>
    <mergeCell ref="CW16:DI16"/>
    <mergeCell ref="CJ25:CV25"/>
    <mergeCell ref="CW25:DI25"/>
    <mergeCell ref="EO22:FE22"/>
    <mergeCell ref="DY19:EN19"/>
    <mergeCell ref="DY18:EN18"/>
    <mergeCell ref="DY26:EN26"/>
    <mergeCell ref="A18:F18"/>
    <mergeCell ref="BJ18:BV18"/>
    <mergeCell ref="BW18:CI18"/>
    <mergeCell ref="CJ18:CV18"/>
    <mergeCell ref="DJ19:DX19"/>
    <mergeCell ref="CW19:DI19"/>
    <mergeCell ref="DJ18:DX18"/>
    <mergeCell ref="A19:F19"/>
    <mergeCell ref="A20:F20"/>
    <mergeCell ref="EO21:FE21"/>
    <mergeCell ref="EO19:FE19"/>
    <mergeCell ref="BJ19:BV19"/>
    <mergeCell ref="BW19:CI19"/>
    <mergeCell ref="CJ19:CV19"/>
    <mergeCell ref="DJ20:DX20"/>
    <mergeCell ref="DY20:EN20"/>
    <mergeCell ref="EO51:FE51"/>
    <mergeCell ref="CJ48:CV48"/>
    <mergeCell ref="DY24:EN24"/>
    <mergeCell ref="EO24:FE24"/>
    <mergeCell ref="EO23:FE23"/>
    <mergeCell ref="A24:F24"/>
    <mergeCell ref="DJ24:DX24"/>
    <mergeCell ref="BJ24:BV24"/>
    <mergeCell ref="BW24:CI24"/>
    <mergeCell ref="CJ24:CV24"/>
    <mergeCell ref="CW42:DI42"/>
    <mergeCell ref="CJ43:CV43"/>
    <mergeCell ref="CW43:DI43"/>
    <mergeCell ref="DY22:EN22"/>
    <mergeCell ref="DJ21:DX21"/>
    <mergeCell ref="DY21:EN21"/>
    <mergeCell ref="DJ22:DX22"/>
    <mergeCell ref="DJ23:DX23"/>
    <mergeCell ref="DY23:EN23"/>
    <mergeCell ref="DY29:EN29"/>
    <mergeCell ref="EO52:FE52"/>
    <mergeCell ref="DY31:EN31"/>
    <mergeCell ref="DJ33:DX33"/>
    <mergeCell ref="DJ48:DX48"/>
    <mergeCell ref="EO50:FE50"/>
    <mergeCell ref="A21:F21"/>
    <mergeCell ref="BJ21:BV21"/>
    <mergeCell ref="BW21:CI21"/>
    <mergeCell ref="CJ21:CV21"/>
    <mergeCell ref="CW21:DI21"/>
    <mergeCell ref="A22:F22"/>
    <mergeCell ref="BJ22:BV22"/>
    <mergeCell ref="BW22:CI22"/>
    <mergeCell ref="CJ22:CV22"/>
    <mergeCell ref="CW22:DI22"/>
    <mergeCell ref="G22:BI22"/>
    <mergeCell ref="A23:F23"/>
    <mergeCell ref="BJ23:BV23"/>
    <mergeCell ref="BW23:CI23"/>
    <mergeCell ref="CJ23:CV23"/>
    <mergeCell ref="CW23:DI23"/>
    <mergeCell ref="G23:BI23"/>
    <mergeCell ref="A58:FE58"/>
    <mergeCell ref="A59:FE59"/>
    <mergeCell ref="EO54:FE54"/>
    <mergeCell ref="BW54:CI54"/>
    <mergeCell ref="CJ54:CV54"/>
    <mergeCell ref="CW54:DI54"/>
    <mergeCell ref="DY54:EN54"/>
    <mergeCell ref="DJ54:DX54"/>
    <mergeCell ref="G54:BI54"/>
    <mergeCell ref="BW31:CI31"/>
    <mergeCell ref="CJ31:CV31"/>
    <mergeCell ref="A32:F32"/>
    <mergeCell ref="G32:BI32"/>
    <mergeCell ref="CJ49:CV49"/>
    <mergeCell ref="A60:FE60"/>
    <mergeCell ref="A54:F54"/>
    <mergeCell ref="BJ54:BV54"/>
    <mergeCell ref="A57:FE57"/>
    <mergeCell ref="BJ49:BV49"/>
    <mergeCell ref="BW33:CI33"/>
    <mergeCell ref="A48:F48"/>
    <mergeCell ref="BJ48:BV48"/>
    <mergeCell ref="BW48:CI48"/>
    <mergeCell ref="BJ33:BV33"/>
    <mergeCell ref="BW34:CI34"/>
    <mergeCell ref="A45:F45"/>
    <mergeCell ref="A47:F47"/>
    <mergeCell ref="G35:BI35"/>
    <mergeCell ref="G36:BI36"/>
    <mergeCell ref="EN5:ET5"/>
    <mergeCell ref="CJ20:CV20"/>
    <mergeCell ref="CW20:DI20"/>
    <mergeCell ref="EO20:FE20"/>
    <mergeCell ref="DJ17:DX17"/>
    <mergeCell ref="A33:F33"/>
    <mergeCell ref="CW31:DI31"/>
    <mergeCell ref="DJ31:DX31"/>
    <mergeCell ref="G31:BI31"/>
    <mergeCell ref="BJ31:BV31"/>
    <mergeCell ref="A70:FE70"/>
    <mergeCell ref="A71:FE71"/>
    <mergeCell ref="A17:F17"/>
    <mergeCell ref="BJ17:BV17"/>
    <mergeCell ref="G33:BI33"/>
    <mergeCell ref="BJ20:BV20"/>
    <mergeCell ref="BW20:CI20"/>
    <mergeCell ref="A31:F31"/>
    <mergeCell ref="CW41:DI41"/>
    <mergeCell ref="G49:BI49"/>
    <mergeCell ref="EO17:FE17"/>
    <mergeCell ref="BW17:CI17"/>
    <mergeCell ref="CJ17:CV17"/>
    <mergeCell ref="A68:FE68"/>
    <mergeCell ref="A69:FE69"/>
    <mergeCell ref="CW17:DI17"/>
    <mergeCell ref="A49:F49"/>
    <mergeCell ref="G41:BI41"/>
    <mergeCell ref="DJ41:DX41"/>
    <mergeCell ref="G24:BI24"/>
    <mergeCell ref="G16:BI16"/>
    <mergeCell ref="G17:BI17"/>
    <mergeCell ref="G18:BI18"/>
    <mergeCell ref="G19:BI19"/>
    <mergeCell ref="G20:BI20"/>
    <mergeCell ref="G21:BI21"/>
    <mergeCell ref="G25:BI25"/>
    <mergeCell ref="G26:BI26"/>
    <mergeCell ref="G27:BI27"/>
    <mergeCell ref="G28:BI28"/>
    <mergeCell ref="BJ27:BV27"/>
    <mergeCell ref="BJ28:BV28"/>
    <mergeCell ref="BW27:CI27"/>
    <mergeCell ref="CJ27:CV27"/>
    <mergeCell ref="CW27:DI27"/>
    <mergeCell ref="DJ27:DX27"/>
    <mergeCell ref="DY27:EN27"/>
    <mergeCell ref="EO27:FE27"/>
    <mergeCell ref="BW28:CI28"/>
    <mergeCell ref="CJ28:CV28"/>
    <mergeCell ref="CW28:DI28"/>
    <mergeCell ref="DJ28:DX28"/>
    <mergeCell ref="DY28:EN28"/>
    <mergeCell ref="EO28:FE28"/>
    <mergeCell ref="G29:BI29"/>
    <mergeCell ref="BJ29:BV29"/>
    <mergeCell ref="BW29:CI29"/>
    <mergeCell ref="CJ29:CV29"/>
    <mergeCell ref="CW29:DI29"/>
    <mergeCell ref="DJ29:DX29"/>
  </mergeCells>
  <printOptions/>
  <pageMargins left="0.5905511811023623" right="0.5118110236220472" top="0.5118110236220472" bottom="0.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Ратанов Игорь Викторович</cp:lastModifiedBy>
  <cp:lastPrinted>2016-08-09T07:49:35Z</cp:lastPrinted>
  <dcterms:created xsi:type="dcterms:W3CDTF">2011-03-28T12:32:14Z</dcterms:created>
  <dcterms:modified xsi:type="dcterms:W3CDTF">2016-08-09T09:57:43Z</dcterms:modified>
  <cp:category/>
  <cp:version/>
  <cp:contentType/>
  <cp:contentStatus/>
</cp:coreProperties>
</file>