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1070" windowHeight="3795" activeTab="0"/>
  </bookViews>
  <sheets>
    <sheet name="2014 год - факт" sheetId="1" r:id="rId1"/>
  </sheets>
  <definedNames>
    <definedName name="_xlnm.Print_Titles" localSheetId="0">'2014 год - факт'!$9:$11</definedName>
    <definedName name="_xlnm.Print_Area" localSheetId="0">'2014 год - факт'!$A$1:$FE$96</definedName>
  </definedNames>
  <calcPr fullCalcOnLoad="1"/>
</workbook>
</file>

<file path=xl/sharedStrings.xml><?xml version="1.0" encoding="utf-8"?>
<sst xmlns="http://schemas.openxmlformats.org/spreadsheetml/2006/main" count="243" uniqueCount="129">
  <si>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</si>
  <si>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</si>
  <si>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</si>
  <si>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</si>
  <si>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</si>
  <si>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</si>
  <si>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</si>
  <si>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</si>
  <si>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</si>
  <si>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</si>
  <si>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</si>
  <si>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</si>
  <si>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</si>
  <si>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</si>
  <si>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</si>
  <si>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</si>
  <si>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</si>
  <si>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</si>
  <si>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</si>
  <si>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</si>
  <si>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</si>
  <si>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</si>
  <si>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</si>
  <si>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</si>
  <si>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диаметр
(диапазон диаметров) трубопроводов, мм</t>
  </si>
  <si>
    <t>прочие</t>
  </si>
  <si>
    <t>в том числе</t>
  </si>
  <si>
    <t>прочие объекты</t>
  </si>
  <si>
    <t>Зам. генерального директора по общим вопросам            _________________          Шигин Е.В.</t>
  </si>
  <si>
    <t>Начальник УКС                                                                    _________________    Воробьев А.Н.</t>
  </si>
  <si>
    <t>Межпоселковый газопровод высокого давления  1категории п.Пошатово-с.Пустынь-с.Наумовка Арзамасского района</t>
  </si>
  <si>
    <t>Межпоселковый газопровод  д.Швариха-д.Трестьяны-д.Подъяблонное-д.Тетерюгино. Распределительные газопроводы д.Трестьяны, д.Подъяблонное, д.Тетерюгино Богородского района</t>
  </si>
  <si>
    <t>Распределительные газопроводы с.Подвязье Богородского района</t>
  </si>
  <si>
    <t>Межпоселковый газопровод высокого до с.Ефимьево Богородского района. Распределительные газопроводы с.Ефимьево. Установка ПРГ .</t>
  </si>
  <si>
    <t>Распределительные газопроводы д.Копнино Богородского района</t>
  </si>
  <si>
    <t>Газоснабжение жилого фонда с.Польцо,д.Талынское, с.Федурино Вачского района. Распределительные газопроводы в.д. Г4,Г3 -1 оч.стр-ва. Распределительные газопроводы н.Д. Г1 - 2 оч.стр-ва газоснабжение с.Польцо. Распределительные газопроводы н.д.Г1 - 3 оч. стр-ва- газоснабжение д.Талынское. Распределительные газопроводы н.д.Г1- 4 оч.стр-ва - газоснабжение д.Федурино.</t>
  </si>
  <si>
    <t>Распределительные газопроводы д.Медоварцево Вачского района</t>
  </si>
  <si>
    <t>Распределительные газопроводы с.Епифаново Вачского района</t>
  </si>
  <si>
    <t>Распределительные газопроводы д.Сергеево Вачского района</t>
  </si>
  <si>
    <t>Расширение газораспределительной сети. Распределительный газопровод ул.Челюскина, ул. Суворова, ул. Родниковая, ул. Прудовая, ул. Пешехонова, ул. Набережная, ул. Луговая, ул. Мичурина в р.п.Вознесенское Вознесенского района</t>
  </si>
  <si>
    <t>Расширение системы газораспределения и газопотребления. Распределительный газопровод по адресу: Нижегородская область, р.п. Вознесенское, ул.Дачная(33 дома) и МИЗ №3 "Ясная поляна" ул.Невская, ул.Нахимова, ул.Ушакова, ул.Кутузова (80домов)</t>
  </si>
  <si>
    <t>Распределительные газопроводы п.Ильино (ул.Чкалова, ул.Дачная, ул.Школьная, пер. Школьный-1, пер.Школьный -2, ул.Островского, ул.Ленина, ул.Октябрьская, ул.Гоголя, ул.Горького, ул.Гайдара, ул.Луговая, ул.Маяковского, ул.Буденного, ул. 1-го Мая) Володарского района</t>
  </si>
  <si>
    <t>Распределительный газопровод среднего и низкого давления Заречной части  р.п. Ковернино (ул.Заречная, ул.Заводская, ул. пос.Автобаза).</t>
  </si>
  <si>
    <t>Распределительные газопроводы микрорайона малоэтажной усадебной застройки, установка ПРГ в южной части с.Уразовка Кр.Октябрьского района</t>
  </si>
  <si>
    <t>Распределительные газопроводы д.М Мажарка и д.Б Мажарка Кр.Октябрьского района</t>
  </si>
  <si>
    <t>Межпоселковый газопровод высокого давления от с.Натальино-д.Родяково-д.Левино-д.Валтово Навашинского района</t>
  </si>
  <si>
    <t>Межпоселковый газопровод высокого давления 2 категории к р.п. Теша Навашинского района</t>
  </si>
  <si>
    <t>Распределительные газопроводы р.п.Теша Навашинского района</t>
  </si>
  <si>
    <t xml:space="preserve"> Межпоселковый газопровод высокого давления д.Зименки -д.Беласовка-д.Озеро Семеновского района. ( 1 оч. стр-ва межпоселкового газопровода высокого давления д.Зименки -с.Ильино-Заборское городского округа Семеновский)</t>
  </si>
  <si>
    <t>в т.ч. Газораспределительные сети</t>
  </si>
  <si>
    <t>газораспределительные пункты</t>
  </si>
  <si>
    <t>Межпоселковый газопровод высокого давления д.Озеро-п.Фанерное городского округа Семеновский . ( 2 оч.стр-ва межпоселкового газопровода высокого давления д.Зименки -с.Ильино-Заборское городского округа Семеновский)</t>
  </si>
  <si>
    <t>Межпоселковый газопровод высокого давления 1 категории п.Фанерное - с.Ильино-Заборское городского округа Семеновский . ( 3 оч.стр-ва межпоселкового газопровода высокого давления д.Зименки -с.Ильино-Заборское городского округа Семеновский)</t>
  </si>
  <si>
    <t>Межпоселковый газопровод высокого давления 2 категории  д.Заболотное, д.Рамешки, д.Стрелка, д.Резаново, д.Таратыщево, д.Ширмакша, д.Воскресенье, д.Ловыгино. Распределительный газопровод низкого давления д.Рамешки  Сокольского района</t>
  </si>
  <si>
    <t>Распределительные газопроводы с.Яковское Сосновского района</t>
  </si>
  <si>
    <t>Расширение газораспределительной сети Сосновского района. Распределительные газопроводы высокого и низкого давления, ГРП, газопроводы-вводы к жилым домам в с.Малахово.</t>
  </si>
  <si>
    <t xml:space="preserve">Распределительный газопровод  и газопроводы- вводы низкого давления с.Селитьба, Сосновский район </t>
  </si>
  <si>
    <t>Межпоселковый газопровод высокого давления до с.Лесуново, с.Рожок, с.Венец Сосновского района</t>
  </si>
  <si>
    <t>Распределительные газопроводы высокого и низкого давления с.Белое, д.Ломки Чкаловского района</t>
  </si>
  <si>
    <t>Распределительные газопроводы высокого и низкого давления с.Корино Шатковского района</t>
  </si>
  <si>
    <t>Закольцовка газопроводов среднего и низкого давления от ул.40 лет Октября до ул.Горная (в районе стадиона "Радий") с установкой ГРПб  в г. Н.Новгород, пос.Дубенки</t>
  </si>
  <si>
    <t>2 кв. 2013</t>
  </si>
  <si>
    <t>2 кв.   2014</t>
  </si>
  <si>
    <t>2 кв. 2014</t>
  </si>
  <si>
    <t>3 кв. 2017</t>
  </si>
  <si>
    <t>4 кв.   2014</t>
  </si>
  <si>
    <t>4 кв. 2014</t>
  </si>
  <si>
    <t>3 кв. 2015</t>
  </si>
  <si>
    <t>2 кв. 2016</t>
  </si>
  <si>
    <t>4 кв. 2016</t>
  </si>
  <si>
    <t>3 кв. 2014</t>
  </si>
  <si>
    <t>2 кв.  2016</t>
  </si>
  <si>
    <t>1 кв. 2013</t>
  </si>
  <si>
    <t>1 кв. 2014</t>
  </si>
  <si>
    <t>3 кв. 2013</t>
  </si>
  <si>
    <t>4 кв. 2015</t>
  </si>
  <si>
    <t>2 кв. 2017</t>
  </si>
  <si>
    <t>2 кв. 2015</t>
  </si>
  <si>
    <t>4 кв. 2017</t>
  </si>
  <si>
    <t>50-200</t>
  </si>
  <si>
    <t>50-250</t>
  </si>
  <si>
    <t>50-150</t>
  </si>
  <si>
    <t>50-300</t>
  </si>
  <si>
    <t>14</t>
  </si>
  <si>
    <t>Закольцовка газопроводов низкого давления от ГРП-207 до ГРП-208 по Московскому шоссе в г. Н.Новгород</t>
  </si>
  <si>
    <t>Закольцовка газопроводов высокого и низкого давлений с установкой ГРПб по ул.Полярной , ул. Шапошникова в г. Н.Новгород, пос.Дубенки</t>
  </si>
  <si>
    <t>Расширение газоснабжения Борского района. Закольцовка распред. газопроводов высокого давления 1 кат. ГРС Зарубино - г.Бор - газопровод на с.Останкино</t>
  </si>
  <si>
    <t>400-600</t>
  </si>
  <si>
    <t>Распределительные газопроводы низкого давления по адресу:Нижегородская область, Дальнеконстантиновский район, д.Александровка</t>
  </si>
  <si>
    <t>Газопроводы высокого  и низкого давления   д. Федяково Кстовского района (закольцовка)</t>
  </si>
  <si>
    <t>50-600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</si>
  <si>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</si>
  <si>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</si>
  <si>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</si>
  <si>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</si>
  <si>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</si>
  <si>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Распределительный газопровод высокого давления 1 категории к Новогорьковской ТЭЦ (вторая нитка подводящего газопровода) в промзоне Кстовского района Нижегородской области</t>
  </si>
  <si>
    <t>ОАО "Газпром газораспределение Нижний Новгород"</t>
  </si>
  <si>
    <t>Строительство газопровода (закольцовка) высокого давления  от д. Строчково до г. Городец с установкой ГРПБ</t>
  </si>
  <si>
    <t>Строительство газопровода высокого давления 1 категории, проложенного от ГРС до р.п. Пильна на участке от ответвления к котельной ООО "Мелиоратор" до задвижки Ду 150 мм по ул. Свободы р.п. Пильна с переключением газопровода высокого давления 2 категории на мкр. Западный (2 этап)</t>
  </si>
  <si>
    <t>150-200</t>
  </si>
  <si>
    <t>Закольцовка газопроводов низкого давления, проложенных на выходе из ГРП 37, на опорах по дер.Новая и по ул. Деловая-Родионова в Нижегородском р-не в г.Н. Новгороде</t>
  </si>
  <si>
    <t xml:space="preserve">Строительство газ-да в/д к п.Буревестник Богородского района </t>
  </si>
  <si>
    <t>Закольцовка газ-да к д.Шопово с газ-ом к с.Дуденево с установкой ГРПБ и газ-ом по уо.Центральная в д.Заозерье с установкой ГРПБ Богородского района</t>
  </si>
  <si>
    <t>150-250</t>
  </si>
  <si>
    <t>80-150</t>
  </si>
  <si>
    <t>Закольцовка газ-ов в/д и н/д с установкой ГРПБ по ул.Пушкина в п.Кудьма Богородского района</t>
  </si>
  <si>
    <t>Административное здание Навашинской газовой службы</t>
  </si>
  <si>
    <t>Установка автоматической системы диспетчерского управления. Технологическая часть и информационная система</t>
  </si>
  <si>
    <t>Строительство внутриплощадочных тепловых сетей и водопровода на производственной базе по ул. Аксакова,38,38а в г. Н. Новгороде</t>
  </si>
  <si>
    <t>Строительство здания архива на территории по адресу Конный проезд, д. 10</t>
  </si>
  <si>
    <t>Строительство газопровода (закольцовка) высокого давления  д. Студенец-д. Починок Кстовского района Нижегородской области</t>
  </si>
  <si>
    <t>Строительство газопровода среднего давления по ул. Народной, Бурнаковской низине</t>
  </si>
  <si>
    <t>реконструируемые (модернизируемые) объекты</t>
  </si>
  <si>
    <t>Газопровода высокого давления от станции Зелецино до автосанции в г. Кстово (инв.№КС0000001645)</t>
  </si>
  <si>
    <t>Газопровод высокого давления от д. Зименки до ответвления на ДНТ "Солнечное" (инв.№КС0000000018)</t>
  </si>
  <si>
    <t>300-350</t>
  </si>
  <si>
    <t>250-350</t>
  </si>
  <si>
    <t>4</t>
  </si>
  <si>
    <t>за 20</t>
  </si>
  <si>
    <t>Автомобиль УАЗ 390995 (15 ед.)</t>
  </si>
  <si>
    <t>Аварийно-ремонтный автомобиль на ГАЗ-33081 "Садко" (6 ед.)</t>
  </si>
  <si>
    <t>Автомобиль ГАЗ-27057 (18 ед.)</t>
  </si>
  <si>
    <r>
      <t xml:space="preserve">Общая сумма инвестиций </t>
    </r>
    <r>
      <rPr>
        <b/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</si>
  <si>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</si>
  <si>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(спецнадбавка)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</si>
  <si>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</t>
    </r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</si>
  <si>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</si>
  <si>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b/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</si>
</sst>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8" fillId="33" borderId="12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3" borderId="1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2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justify"/>
    </xf>
    <xf numFmtId="49" fontId="8" fillId="2" borderId="10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8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wrapText="1" indent="1"/>
    </xf>
    <xf numFmtId="0" fontId="2" fillId="0" borderId="18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8" fillId="33" borderId="13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center"/>
    </xf>
    <xf numFmtId="4" fontId="8" fillId="3" borderId="13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wrapText="1"/>
    </xf>
    <xf numFmtId="49" fontId="8" fillId="3" borderId="10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49" fontId="8" fillId="3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 indent="1"/>
    </xf>
    <xf numFmtId="165" fontId="2" fillId="0" borderId="10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8" fillId="2" borderId="10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2" fontId="2" fillId="0" borderId="10" xfId="52" applyNumberFormat="1" applyFont="1" applyFill="1" applyBorder="1" applyAlignment="1">
      <alignment horizontal="left" vertical="center" wrapText="1"/>
      <protection/>
    </xf>
    <xf numFmtId="2" fontId="2" fillId="0" borderId="13" xfId="52" applyNumberFormat="1" applyFont="1" applyFill="1" applyBorder="1" applyAlignment="1">
      <alignment horizontal="left" vertical="center" wrapText="1"/>
      <protection/>
    </xf>
    <xf numFmtId="2" fontId="2" fillId="0" borderId="14" xfId="52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" fontId="8" fillId="34" borderId="13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к-ция 08.06.10 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1"/>
  <sheetViews>
    <sheetView tabSelected="1" zoomScaleSheetLayoutView="100" zoomScalePageLayoutView="0" workbookViewId="0" topLeftCell="A1">
      <pane xSplit="61" ySplit="10" topLeftCell="BJ11" activePane="bottomRight" state="frozen"/>
      <selection pane="topLeft" activeCell="A1" sqref="A1"/>
      <selection pane="topRight" activeCell="BJ1" sqref="BJ1"/>
      <selection pane="bottomLeft" activeCell="A11" sqref="A11"/>
      <selection pane="bottomRight" activeCell="CU95" sqref="CU95"/>
    </sheetView>
  </sheetViews>
  <sheetFormatPr defaultColWidth="0.875" defaultRowHeight="12.75"/>
  <cols>
    <col min="1" max="16384" width="0.875" style="3" customWidth="1"/>
  </cols>
  <sheetData>
    <row r="1" s="1" customFormat="1" ht="12">
      <c r="FE1" s="2" t="s">
        <v>19</v>
      </c>
    </row>
    <row r="2" s="1" customFormat="1" ht="12">
      <c r="FE2" s="2" t="s">
        <v>17</v>
      </c>
    </row>
    <row r="3" s="1" customFormat="1" ht="12">
      <c r="FE3" s="2" t="s">
        <v>18</v>
      </c>
    </row>
    <row r="5" spans="75:156" s="4" customFormat="1" ht="18.75">
      <c r="BW5" s="5" t="s">
        <v>20</v>
      </c>
      <c r="BY5" s="27" t="s">
        <v>97</v>
      </c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32" t="s">
        <v>119</v>
      </c>
      <c r="EP5" s="32"/>
      <c r="EQ5" s="32"/>
      <c r="ER5" s="32"/>
      <c r="ES5" s="32"/>
      <c r="ET5" s="32"/>
      <c r="EU5" s="32"/>
      <c r="EV5" s="103" t="s">
        <v>83</v>
      </c>
      <c r="EW5" s="103"/>
      <c r="EX5" s="103"/>
      <c r="EY5" s="103"/>
      <c r="EZ5" s="4" t="s">
        <v>21</v>
      </c>
    </row>
    <row r="6" spans="77:119" s="1" customFormat="1" ht="13.5" customHeight="1">
      <c r="BY6" s="104" t="s">
        <v>22</v>
      </c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</row>
    <row r="7" spans="1:161" s="4" customFormat="1" ht="15.75">
      <c r="A7" s="105" t="s">
        <v>23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</row>
    <row r="8" ht="13.5" thickBot="1"/>
    <row r="9" spans="1:161" s="1" customFormat="1" ht="26.25" customHeight="1" thickBot="1">
      <c r="A9" s="63" t="s">
        <v>0</v>
      </c>
      <c r="B9" s="63"/>
      <c r="C9" s="63"/>
      <c r="D9" s="63"/>
      <c r="E9" s="63"/>
      <c r="F9" s="63"/>
      <c r="G9" s="63" t="s">
        <v>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 t="s">
        <v>2</v>
      </c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 t="s">
        <v>3</v>
      </c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 t="s">
        <v>4</v>
      </c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</row>
    <row r="10" spans="1:161" s="1" customFormat="1" ht="61.5" customHeight="1" thickBo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 t="s">
        <v>5</v>
      </c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 t="s">
        <v>6</v>
      </c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 t="s">
        <v>7</v>
      </c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 t="s">
        <v>8</v>
      </c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 t="s">
        <v>15</v>
      </c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 t="s">
        <v>24</v>
      </c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 t="s">
        <v>16</v>
      </c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</row>
    <row r="11" spans="1:161" s="1" customFormat="1" ht="12.75" customHeight="1" thickBot="1">
      <c r="A11" s="65">
        <v>1</v>
      </c>
      <c r="B11" s="65"/>
      <c r="C11" s="65"/>
      <c r="D11" s="65"/>
      <c r="E11" s="65"/>
      <c r="F11" s="65"/>
      <c r="G11" s="65">
        <v>2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>
        <v>3</v>
      </c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>
        <v>4</v>
      </c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>
        <v>5</v>
      </c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>
        <v>6</v>
      </c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>
        <v>7</v>
      </c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>
        <v>8</v>
      </c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>
        <v>9</v>
      </c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</row>
    <row r="12" spans="1:161" s="13" customFormat="1" ht="13.5" customHeight="1">
      <c r="A12" s="66" t="s">
        <v>9</v>
      </c>
      <c r="B12" s="67"/>
      <c r="C12" s="67"/>
      <c r="D12" s="67"/>
      <c r="E12" s="67"/>
      <c r="F12" s="68"/>
      <c r="G12" s="12"/>
      <c r="H12" s="69" t="s">
        <v>123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70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2"/>
      <c r="BW12" s="70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2"/>
      <c r="CJ12" s="73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76">
        <f>CW13+CW78+CW79</f>
        <v>628032.7757599999</v>
      </c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83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82"/>
    </row>
    <row r="13" spans="1:161" s="15" customFormat="1" ht="26.25" customHeight="1">
      <c r="A13" s="86" t="s">
        <v>10</v>
      </c>
      <c r="B13" s="87"/>
      <c r="C13" s="87"/>
      <c r="D13" s="87"/>
      <c r="E13" s="87"/>
      <c r="F13" s="88"/>
      <c r="G13" s="14"/>
      <c r="H13" s="89" t="s">
        <v>124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90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2"/>
      <c r="BW13" s="90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2"/>
      <c r="CJ13" s="78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80"/>
      <c r="CW13" s="79">
        <f>CW15+CW57+CW72</f>
        <v>554644.2957599999</v>
      </c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</row>
    <row r="14" spans="1:161" s="1" customFormat="1" ht="24" customHeight="1">
      <c r="A14" s="108"/>
      <c r="B14" s="109"/>
      <c r="C14" s="109"/>
      <c r="D14" s="109"/>
      <c r="E14" s="109"/>
      <c r="F14" s="110"/>
      <c r="G14" s="8"/>
      <c r="H14" s="111" t="s">
        <v>11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24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6"/>
      <c r="CJ14" s="18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20"/>
      <c r="CW14" s="19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93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107"/>
    </row>
    <row r="15" spans="1:161" s="13" customFormat="1" ht="13.5" customHeight="1">
      <c r="A15" s="34" t="s">
        <v>12</v>
      </c>
      <c r="B15" s="35"/>
      <c r="C15" s="35"/>
      <c r="D15" s="35"/>
      <c r="E15" s="35"/>
      <c r="F15" s="36"/>
      <c r="G15" s="16"/>
      <c r="H15" s="64" t="s">
        <v>125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34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6"/>
      <c r="BW15" s="34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6"/>
      <c r="CJ15" s="101">
        <f>SUM(CJ16,CJ19:CV39,CJ42,CJ45:CV56)</f>
        <v>1601456.373035881</v>
      </c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8"/>
      <c r="CW15" s="101">
        <f>SUM(CW16,CW19:DI39,CW42,CW45:DI56)</f>
        <v>344855.35575999995</v>
      </c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8"/>
      <c r="DJ15" s="106">
        <f>SUM(DJ16:DX56)</f>
        <v>408.19999999999993</v>
      </c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0" t="s">
        <v>90</v>
      </c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>
        <f>SUM(EO16:FE56)</f>
        <v>50</v>
      </c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</row>
    <row r="16" spans="1:161" s="6" customFormat="1" ht="36" customHeight="1">
      <c r="A16" s="24"/>
      <c r="B16" s="25"/>
      <c r="C16" s="25"/>
      <c r="D16" s="25"/>
      <c r="E16" s="25"/>
      <c r="F16" s="26"/>
      <c r="G16" s="7"/>
      <c r="H16" s="28" t="s">
        <v>30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4" t="s">
        <v>63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 t="s">
        <v>64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19">
        <v>140723.62</v>
      </c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20"/>
      <c r="CW16" s="19">
        <v>14208.19137</v>
      </c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29">
        <v>24.26</v>
      </c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31" t="s">
        <v>80</v>
      </c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>
        <v>5</v>
      </c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</row>
    <row r="17" spans="1:161" s="6" customFormat="1" ht="15" customHeight="1">
      <c r="A17" s="24"/>
      <c r="B17" s="25"/>
      <c r="C17" s="25"/>
      <c r="D17" s="25"/>
      <c r="E17" s="25"/>
      <c r="F17" s="26"/>
      <c r="G17" s="7"/>
      <c r="H17" s="28" t="s">
        <v>49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4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6"/>
      <c r="BW17" s="24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6"/>
      <c r="CJ17" s="19">
        <v>133869.85</v>
      </c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20"/>
      <c r="CW17" s="19">
        <v>14208.19137</v>
      </c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</row>
    <row r="18" spans="1:161" s="6" customFormat="1" ht="15" customHeight="1">
      <c r="A18" s="24"/>
      <c r="B18" s="25"/>
      <c r="C18" s="25"/>
      <c r="D18" s="25"/>
      <c r="E18" s="25"/>
      <c r="F18" s="26"/>
      <c r="G18" s="7"/>
      <c r="H18" s="28" t="s">
        <v>50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4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6"/>
      <c r="CJ18" s="19">
        <v>6853.77</v>
      </c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20"/>
      <c r="CW18" s="19">
        <v>0</v>
      </c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</row>
    <row r="19" spans="1:161" s="6" customFormat="1" ht="51.75" customHeight="1">
      <c r="A19" s="24"/>
      <c r="B19" s="25"/>
      <c r="C19" s="25"/>
      <c r="D19" s="25"/>
      <c r="E19" s="25"/>
      <c r="F19" s="26"/>
      <c r="G19" s="7"/>
      <c r="H19" s="28" t="s">
        <v>31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4" t="s">
        <v>62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 t="s">
        <v>65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6"/>
      <c r="CJ19" s="18">
        <v>23093.89</v>
      </c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20"/>
      <c r="CW19" s="19">
        <v>17574.92625</v>
      </c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29">
        <v>9.8</v>
      </c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31" t="s">
        <v>80</v>
      </c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>
        <v>5</v>
      </c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</row>
    <row r="20" spans="1:161" s="6" customFormat="1" ht="27" customHeight="1">
      <c r="A20" s="24"/>
      <c r="B20" s="25"/>
      <c r="C20" s="25"/>
      <c r="D20" s="25"/>
      <c r="E20" s="25"/>
      <c r="F20" s="26"/>
      <c r="G20" s="7"/>
      <c r="H20" s="28" t="s">
        <v>32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4" t="s">
        <v>63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 t="s">
        <v>66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6"/>
      <c r="CJ20" s="19">
        <v>9598.58</v>
      </c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20"/>
      <c r="CW20" s="19">
        <v>7218.64025</v>
      </c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20"/>
      <c r="DJ20" s="29">
        <v>4.8</v>
      </c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31" t="s">
        <v>80</v>
      </c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>
        <v>1</v>
      </c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</row>
    <row r="21" spans="1:161" s="6" customFormat="1" ht="37.5" customHeight="1">
      <c r="A21" s="24"/>
      <c r="B21" s="25"/>
      <c r="C21" s="25"/>
      <c r="D21" s="25"/>
      <c r="E21" s="25"/>
      <c r="F21" s="26"/>
      <c r="G21" s="7"/>
      <c r="H21" s="28" t="s">
        <v>33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4" t="s">
        <v>63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6"/>
      <c r="BW21" s="24" t="s">
        <v>67</v>
      </c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6"/>
      <c r="CJ21" s="19">
        <v>29650</v>
      </c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20"/>
      <c r="CW21" s="19">
        <v>3016.9275900000002</v>
      </c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9">
        <v>12.99</v>
      </c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31" t="s">
        <v>80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>
        <v>1</v>
      </c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</row>
    <row r="22" spans="1:161" s="6" customFormat="1" ht="24.75" customHeight="1">
      <c r="A22" s="24"/>
      <c r="B22" s="25"/>
      <c r="C22" s="25"/>
      <c r="D22" s="25"/>
      <c r="E22" s="25"/>
      <c r="F22" s="26"/>
      <c r="G22" s="7"/>
      <c r="H22" s="28" t="s">
        <v>34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4" t="s">
        <v>68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6"/>
      <c r="BW22" s="24" t="s">
        <v>69</v>
      </c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19">
        <v>31041.472625000002</v>
      </c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20"/>
      <c r="CW22" s="19">
        <v>27.766129999999997</v>
      </c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9">
        <v>9.67</v>
      </c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31" t="s">
        <v>80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>
        <v>1</v>
      </c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1" s="6" customFormat="1" ht="36.75" customHeight="1">
      <c r="A23" s="24"/>
      <c r="B23" s="25"/>
      <c r="C23" s="25"/>
      <c r="D23" s="25"/>
      <c r="E23" s="25"/>
      <c r="F23" s="26"/>
      <c r="G23" s="7"/>
      <c r="H23" s="53" t="s">
        <v>86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4"/>
      <c r="BJ23" s="24" t="s">
        <v>77</v>
      </c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69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6"/>
      <c r="CJ23" s="18">
        <v>262024.25</v>
      </c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20"/>
      <c r="CW23" s="18">
        <v>1758.3492100000003</v>
      </c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20"/>
      <c r="DJ23" s="18">
        <v>19.4</v>
      </c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20"/>
      <c r="DY23" s="21" t="s">
        <v>87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3"/>
      <c r="EO23" s="21">
        <v>0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3"/>
    </row>
    <row r="24" spans="1:161" s="6" customFormat="1" ht="88.5" customHeight="1">
      <c r="A24" s="24"/>
      <c r="B24" s="25"/>
      <c r="C24" s="25"/>
      <c r="D24" s="25"/>
      <c r="E24" s="25"/>
      <c r="F24" s="26"/>
      <c r="G24" s="7"/>
      <c r="H24" s="28" t="s">
        <v>35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4" t="s">
        <v>61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24" t="s">
        <v>70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6"/>
      <c r="CJ24" s="19">
        <v>42749.5</v>
      </c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20"/>
      <c r="CW24" s="19">
        <v>9376.57429</v>
      </c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29">
        <v>29.45</v>
      </c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31" t="s">
        <v>80</v>
      </c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>
        <v>3</v>
      </c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</row>
    <row r="25" spans="1:161" s="6" customFormat="1" ht="24" customHeight="1">
      <c r="A25" s="24"/>
      <c r="B25" s="25"/>
      <c r="C25" s="25"/>
      <c r="D25" s="25"/>
      <c r="E25" s="25"/>
      <c r="F25" s="26"/>
      <c r="G25" s="7"/>
      <c r="H25" s="28" t="s">
        <v>36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5"/>
      <c r="BJ25" s="24" t="s">
        <v>71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69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  <c r="CJ25" s="19">
        <v>12777.17</v>
      </c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20"/>
      <c r="CW25" s="19">
        <v>1700.50253</v>
      </c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29">
        <v>3.89</v>
      </c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31" t="s">
        <v>79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>
        <v>0</v>
      </c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</row>
    <row r="26" spans="1:161" s="6" customFormat="1" ht="26.25" customHeight="1">
      <c r="A26" s="24"/>
      <c r="B26" s="25"/>
      <c r="C26" s="25"/>
      <c r="D26" s="25"/>
      <c r="E26" s="25"/>
      <c r="F26" s="26"/>
      <c r="G26" s="7"/>
      <c r="H26" s="28" t="s">
        <v>37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55"/>
      <c r="BJ26" s="24" t="s">
        <v>71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6"/>
      <c r="BW26" s="24" t="s">
        <v>69</v>
      </c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6"/>
      <c r="CJ26" s="19">
        <v>14292.58</v>
      </c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20"/>
      <c r="CW26" s="19">
        <v>1525.8098499999999</v>
      </c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29">
        <v>3.65</v>
      </c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31" t="s">
        <v>79</v>
      </c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>
        <v>0</v>
      </c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</row>
    <row r="27" spans="1:161" s="6" customFormat="1" ht="24" customHeight="1">
      <c r="A27" s="24"/>
      <c r="B27" s="25"/>
      <c r="C27" s="25"/>
      <c r="D27" s="25"/>
      <c r="E27" s="25"/>
      <c r="F27" s="26"/>
      <c r="G27" s="7"/>
      <c r="H27" s="28" t="s">
        <v>38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55"/>
      <c r="BJ27" s="24" t="s">
        <v>71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 t="s">
        <v>69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6"/>
      <c r="CJ27" s="19">
        <v>15808</v>
      </c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20"/>
      <c r="CW27" s="19">
        <v>1598.41769</v>
      </c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29">
        <v>4.44</v>
      </c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31" t="s">
        <v>79</v>
      </c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>
        <v>0</v>
      </c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</row>
    <row r="28" spans="1:161" s="6" customFormat="1" ht="51" customHeight="1">
      <c r="A28" s="24"/>
      <c r="B28" s="25"/>
      <c r="C28" s="25"/>
      <c r="D28" s="25"/>
      <c r="E28" s="25"/>
      <c r="F28" s="26"/>
      <c r="G28" s="7"/>
      <c r="H28" s="28" t="s">
        <v>39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4" t="s">
        <v>63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 t="s">
        <v>66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6"/>
      <c r="CJ28" s="19">
        <v>13089.22</v>
      </c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20"/>
      <c r="CW28" s="18">
        <f>11186.87-0.6</f>
        <v>11186.27</v>
      </c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20"/>
      <c r="DJ28" s="29">
        <v>7.18</v>
      </c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31" t="s">
        <v>79</v>
      </c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>
        <v>0</v>
      </c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</row>
    <row r="29" spans="1:161" s="6" customFormat="1" ht="63.75" customHeight="1">
      <c r="A29" s="24"/>
      <c r="B29" s="25"/>
      <c r="C29" s="25"/>
      <c r="D29" s="25"/>
      <c r="E29" s="25"/>
      <c r="F29" s="26"/>
      <c r="G29" s="7"/>
      <c r="H29" s="28" t="s">
        <v>40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4" t="s">
        <v>63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 t="s">
        <v>66</v>
      </c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6"/>
      <c r="CJ29" s="19">
        <v>8185.48</v>
      </c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20"/>
      <c r="CW29" s="18">
        <v>7217.97</v>
      </c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20"/>
      <c r="DJ29" s="29">
        <v>5.62</v>
      </c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31" t="s">
        <v>79</v>
      </c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>
        <v>2</v>
      </c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</row>
    <row r="30" spans="1:161" s="6" customFormat="1" ht="36" customHeight="1">
      <c r="A30" s="24"/>
      <c r="B30" s="25"/>
      <c r="C30" s="25"/>
      <c r="D30" s="25"/>
      <c r="E30" s="25"/>
      <c r="F30" s="26"/>
      <c r="G30" s="7"/>
      <c r="H30" s="53" t="s">
        <v>88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4"/>
      <c r="BJ30" s="24" t="s">
        <v>63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6"/>
      <c r="BW30" s="24" t="s">
        <v>66</v>
      </c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6"/>
      <c r="CJ30" s="18">
        <v>5992.84</v>
      </c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20"/>
      <c r="CW30" s="18">
        <v>5043.38</v>
      </c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20"/>
      <c r="DJ30" s="18">
        <v>4.41</v>
      </c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20"/>
      <c r="DY30" s="21" t="s">
        <v>81</v>
      </c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3"/>
      <c r="EO30" s="21">
        <v>0</v>
      </c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3"/>
    </row>
    <row r="31" spans="1:161" s="6" customFormat="1" ht="61.5" customHeight="1">
      <c r="A31" s="24"/>
      <c r="B31" s="25"/>
      <c r="C31" s="25"/>
      <c r="D31" s="25"/>
      <c r="E31" s="25"/>
      <c r="F31" s="26"/>
      <c r="G31" s="7"/>
      <c r="H31" s="28" t="s">
        <v>41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4" t="s">
        <v>67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 t="s">
        <v>69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6"/>
      <c r="CJ31" s="19">
        <v>37924.38</v>
      </c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20"/>
      <c r="CW31" s="19">
        <v>28.84485</v>
      </c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29">
        <v>15.54</v>
      </c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31" t="s">
        <v>79</v>
      </c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>
        <v>0</v>
      </c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</row>
    <row r="32" spans="1:161" s="6" customFormat="1" ht="38.25" customHeight="1">
      <c r="A32" s="24"/>
      <c r="B32" s="25"/>
      <c r="C32" s="25"/>
      <c r="D32" s="25"/>
      <c r="E32" s="25"/>
      <c r="F32" s="26"/>
      <c r="G32" s="7"/>
      <c r="H32" s="28" t="s">
        <v>42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4" t="s">
        <v>72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 t="s">
        <v>73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6"/>
      <c r="CJ32" s="19">
        <v>51753.86</v>
      </c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20"/>
      <c r="CW32" s="19">
        <v>5634.92853</v>
      </c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29">
        <v>16.48</v>
      </c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31" t="s">
        <v>79</v>
      </c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>
        <v>3</v>
      </c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</row>
    <row r="33" spans="1:161" s="6" customFormat="1" ht="45.75" customHeight="1">
      <c r="A33" s="24"/>
      <c r="B33" s="25"/>
      <c r="C33" s="25"/>
      <c r="D33" s="25"/>
      <c r="E33" s="25"/>
      <c r="F33" s="26"/>
      <c r="G33" s="7"/>
      <c r="H33" s="28" t="s">
        <v>43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4" t="s">
        <v>63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 t="s">
        <v>66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6"/>
      <c r="CJ33" s="19">
        <v>8534.64</v>
      </c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20"/>
      <c r="CW33" s="19">
        <v>5760.56938</v>
      </c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29">
        <v>2.13</v>
      </c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31" t="s">
        <v>79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>
        <v>1</v>
      </c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1" s="6" customFormat="1" ht="24" customHeight="1">
      <c r="A34" s="24"/>
      <c r="B34" s="25"/>
      <c r="C34" s="25"/>
      <c r="D34" s="25"/>
      <c r="E34" s="25"/>
      <c r="F34" s="26"/>
      <c r="G34" s="7"/>
      <c r="H34" s="28" t="s">
        <v>44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4" t="s">
        <v>63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 t="s">
        <v>66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6"/>
      <c r="CJ34" s="19">
        <v>14483.24</v>
      </c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20"/>
      <c r="CW34" s="19">
        <v>10796.32116</v>
      </c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29">
        <v>8.15</v>
      </c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31" t="s">
        <v>79</v>
      </c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>
        <v>2</v>
      </c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</row>
    <row r="35" spans="1:161" s="6" customFormat="1" ht="39" customHeight="1">
      <c r="A35" s="24"/>
      <c r="B35" s="25"/>
      <c r="C35" s="25"/>
      <c r="D35" s="25"/>
      <c r="E35" s="25"/>
      <c r="F35" s="26"/>
      <c r="G35" s="7"/>
      <c r="H35" s="28" t="s">
        <v>45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4" t="s">
        <v>74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 t="s">
        <v>70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6"/>
      <c r="CJ35" s="19">
        <v>38932.75</v>
      </c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20"/>
      <c r="CW35" s="19">
        <v>23082.36511</v>
      </c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29">
        <v>10.31</v>
      </c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31" t="s">
        <v>80</v>
      </c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>
        <v>3</v>
      </c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</row>
    <row r="36" spans="1:161" s="6" customFormat="1" ht="27" customHeight="1">
      <c r="A36" s="24"/>
      <c r="B36" s="25"/>
      <c r="C36" s="25"/>
      <c r="D36" s="25"/>
      <c r="E36" s="25"/>
      <c r="F36" s="26"/>
      <c r="G36" s="7"/>
      <c r="H36" s="53" t="s">
        <v>89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4"/>
      <c r="BJ36" s="24" t="s">
        <v>77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 t="s">
        <v>75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6"/>
      <c r="CJ36" s="18">
        <v>8256.840410880768</v>
      </c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20"/>
      <c r="CW36" s="18">
        <v>850.4027</v>
      </c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20"/>
      <c r="DJ36" s="18">
        <v>2.5</v>
      </c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20"/>
      <c r="DY36" s="21" t="s">
        <v>80</v>
      </c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3"/>
      <c r="EO36" s="21">
        <v>1</v>
      </c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3"/>
    </row>
    <row r="37" spans="1:161" s="6" customFormat="1" ht="33" customHeight="1">
      <c r="A37" s="24"/>
      <c r="B37" s="25"/>
      <c r="C37" s="25"/>
      <c r="D37" s="25"/>
      <c r="E37" s="25"/>
      <c r="F37" s="26"/>
      <c r="G37" s="7"/>
      <c r="H37" s="28" t="s">
        <v>46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5"/>
      <c r="BJ37" s="24" t="s">
        <v>67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 t="s">
        <v>69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6"/>
      <c r="CJ37" s="18">
        <v>90201.02</v>
      </c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20"/>
      <c r="CW37" s="18">
        <v>14646.84</v>
      </c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20"/>
      <c r="DJ37" s="18">
        <v>17.54</v>
      </c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20"/>
      <c r="DY37" s="21" t="s">
        <v>80</v>
      </c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3"/>
      <c r="EO37" s="21">
        <v>2</v>
      </c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3"/>
    </row>
    <row r="38" spans="1:161" s="6" customFormat="1" ht="27" customHeight="1">
      <c r="A38" s="24"/>
      <c r="B38" s="25"/>
      <c r="C38" s="25"/>
      <c r="D38" s="25"/>
      <c r="E38" s="25"/>
      <c r="F38" s="26"/>
      <c r="G38" s="7"/>
      <c r="H38" s="28" t="s">
        <v>47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4" t="s">
        <v>67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 t="s">
        <v>69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6"/>
      <c r="CJ38" s="19">
        <v>96689.6</v>
      </c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20"/>
      <c r="CW38" s="19">
        <v>6233.21644</v>
      </c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29">
        <v>24</v>
      </c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31" t="s">
        <v>80</v>
      </c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>
        <v>0</v>
      </c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</row>
    <row r="39" spans="1:161" s="6" customFormat="1" ht="48.75" customHeight="1">
      <c r="A39" s="24"/>
      <c r="B39" s="25"/>
      <c r="C39" s="25"/>
      <c r="D39" s="25"/>
      <c r="E39" s="25"/>
      <c r="F39" s="26"/>
      <c r="G39" s="7"/>
      <c r="H39" s="28" t="s">
        <v>48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4" t="s">
        <v>74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 t="s">
        <v>75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6"/>
      <c r="CJ39" s="19">
        <v>146474.01</v>
      </c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20"/>
      <c r="CW39" s="19">
        <v>74671.98</v>
      </c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29">
        <v>24.65</v>
      </c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31" t="s">
        <v>82</v>
      </c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>
        <v>4</v>
      </c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1" s="6" customFormat="1" ht="15.75" customHeight="1">
      <c r="A40" s="24"/>
      <c r="B40" s="25"/>
      <c r="C40" s="25"/>
      <c r="D40" s="25"/>
      <c r="E40" s="25"/>
      <c r="F40" s="26"/>
      <c r="G40" s="7"/>
      <c r="H40" s="28" t="s">
        <v>49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4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6"/>
      <c r="CJ40" s="19">
        <v>139356.87</v>
      </c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20"/>
      <c r="CW40" s="19">
        <v>70123.16</v>
      </c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</row>
    <row r="41" spans="1:161" s="6" customFormat="1" ht="18" customHeight="1">
      <c r="A41" s="24"/>
      <c r="B41" s="25"/>
      <c r="C41" s="25"/>
      <c r="D41" s="25"/>
      <c r="E41" s="25"/>
      <c r="F41" s="26"/>
      <c r="G41" s="7"/>
      <c r="H41" s="28" t="s">
        <v>50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4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6"/>
      <c r="CJ41" s="19">
        <v>7117.14</v>
      </c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20"/>
      <c r="CW41" s="19">
        <v>4548.82</v>
      </c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</row>
    <row r="42" spans="1:161" s="6" customFormat="1" ht="51.75" customHeight="1">
      <c r="A42" s="24"/>
      <c r="B42" s="25"/>
      <c r="C42" s="25"/>
      <c r="D42" s="25"/>
      <c r="E42" s="25"/>
      <c r="F42" s="26"/>
      <c r="G42" s="7"/>
      <c r="H42" s="28" t="s">
        <v>51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4" t="s">
        <v>63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 t="s">
        <v>76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6"/>
      <c r="CJ42" s="19">
        <v>151621.53</v>
      </c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20"/>
      <c r="CW42" s="19">
        <v>32386.783579999996</v>
      </c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29">
        <v>26.59</v>
      </c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31" t="s">
        <v>82</v>
      </c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>
        <v>1</v>
      </c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</row>
    <row r="43" spans="1:161" s="6" customFormat="1" ht="19.5" customHeight="1">
      <c r="A43" s="24"/>
      <c r="B43" s="25"/>
      <c r="C43" s="25"/>
      <c r="D43" s="25"/>
      <c r="E43" s="25"/>
      <c r="F43" s="26"/>
      <c r="G43" s="7"/>
      <c r="H43" s="28" t="s">
        <v>49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4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19">
        <v>150787.07</v>
      </c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20"/>
      <c r="CW43" s="19">
        <f>CW42</f>
        <v>32386.783579999996</v>
      </c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</row>
    <row r="44" spans="1:161" s="6" customFormat="1" ht="18.75" customHeight="1">
      <c r="A44" s="24"/>
      <c r="B44" s="25"/>
      <c r="C44" s="25"/>
      <c r="D44" s="25"/>
      <c r="E44" s="25"/>
      <c r="F44" s="26"/>
      <c r="G44" s="7"/>
      <c r="H44" s="28" t="s">
        <v>50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4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6"/>
      <c r="CJ44" s="19">
        <v>834.46</v>
      </c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20"/>
      <c r="CW44" s="19">
        <v>0</v>
      </c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</row>
    <row r="45" spans="1:161" s="6" customFormat="1" ht="62.25" customHeight="1">
      <c r="A45" s="24"/>
      <c r="B45" s="25"/>
      <c r="C45" s="25"/>
      <c r="D45" s="25"/>
      <c r="E45" s="25"/>
      <c r="F45" s="26"/>
      <c r="G45" s="7"/>
      <c r="H45" s="28" t="s">
        <v>52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4" t="s">
        <v>67</v>
      </c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6"/>
      <c r="BW45" s="24" t="s">
        <v>64</v>
      </c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6"/>
      <c r="CJ45" s="19">
        <v>91069.21</v>
      </c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20"/>
      <c r="CW45" s="19">
        <v>1027.37959</v>
      </c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29">
        <v>15</v>
      </c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31" t="s">
        <v>82</v>
      </c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>
        <v>2</v>
      </c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</row>
    <row r="46" spans="1:161" s="6" customFormat="1" ht="63" customHeight="1">
      <c r="A46" s="24"/>
      <c r="B46" s="25"/>
      <c r="C46" s="25"/>
      <c r="D46" s="25"/>
      <c r="E46" s="25"/>
      <c r="F46" s="26"/>
      <c r="G46" s="7"/>
      <c r="H46" s="28" t="s">
        <v>53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4" t="s">
        <v>61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 t="s">
        <v>63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6"/>
      <c r="CJ46" s="19">
        <v>27321.33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20"/>
      <c r="CW46" s="19">
        <v>4868.06747</v>
      </c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29">
        <v>19.86</v>
      </c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31" t="s">
        <v>80</v>
      </c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>
        <v>1</v>
      </c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</row>
    <row r="47" spans="1:161" s="6" customFormat="1" ht="25.5" customHeight="1">
      <c r="A47" s="24"/>
      <c r="B47" s="25"/>
      <c r="C47" s="25"/>
      <c r="D47" s="25"/>
      <c r="E47" s="25"/>
      <c r="F47" s="26"/>
      <c r="G47" s="7"/>
      <c r="H47" s="28" t="s">
        <v>54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4" t="s">
        <v>77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 t="s">
        <v>75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6"/>
      <c r="CJ47" s="19">
        <v>15322.85</v>
      </c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20"/>
      <c r="CW47" s="19">
        <v>1365.56761</v>
      </c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29">
        <v>5</v>
      </c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31" t="s">
        <v>79</v>
      </c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>
        <v>0</v>
      </c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</row>
    <row r="48" spans="1:161" s="6" customFormat="1" ht="48" customHeight="1">
      <c r="A48" s="24"/>
      <c r="B48" s="25"/>
      <c r="C48" s="25"/>
      <c r="D48" s="25"/>
      <c r="E48" s="25"/>
      <c r="F48" s="26"/>
      <c r="G48" s="7"/>
      <c r="H48" s="28" t="s">
        <v>55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4" t="s">
        <v>63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 t="s">
        <v>66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6"/>
      <c r="CJ48" s="19">
        <v>13236.1</v>
      </c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20"/>
      <c r="CW48" s="19">
        <v>12398.13</v>
      </c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29">
        <v>8.77</v>
      </c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31" t="s">
        <v>79</v>
      </c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>
        <v>1</v>
      </c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</row>
    <row r="49" spans="1:161" s="6" customFormat="1" ht="24.75" customHeight="1">
      <c r="A49" s="24"/>
      <c r="B49" s="25"/>
      <c r="C49" s="25"/>
      <c r="D49" s="25"/>
      <c r="E49" s="25"/>
      <c r="F49" s="26"/>
      <c r="G49" s="7"/>
      <c r="H49" s="28" t="s">
        <v>56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4" t="s">
        <v>74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 t="s">
        <v>70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6"/>
      <c r="CJ49" s="19">
        <v>36546.12</v>
      </c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20"/>
      <c r="CW49" s="19">
        <v>12841.55</v>
      </c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29">
        <v>19.7</v>
      </c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31" t="s">
        <v>79</v>
      </c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>
        <v>0</v>
      </c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</row>
    <row r="50" spans="1:161" s="6" customFormat="1" ht="31.5" customHeight="1">
      <c r="A50" s="24"/>
      <c r="B50" s="25"/>
      <c r="C50" s="25"/>
      <c r="D50" s="25"/>
      <c r="E50" s="25"/>
      <c r="F50" s="26"/>
      <c r="G50" s="7"/>
      <c r="H50" s="28" t="s">
        <v>57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4" t="s">
        <v>67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 t="s">
        <v>78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6"/>
      <c r="CJ50" s="19">
        <v>81362.24</v>
      </c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20"/>
      <c r="CW50" s="19">
        <v>7506.61901</v>
      </c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29">
        <v>30.4</v>
      </c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31" t="s">
        <v>80</v>
      </c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>
        <v>3</v>
      </c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1" s="6" customFormat="1" ht="28.5" customHeight="1">
      <c r="A51" s="24"/>
      <c r="B51" s="25"/>
      <c r="C51" s="25"/>
      <c r="D51" s="25"/>
      <c r="E51" s="25"/>
      <c r="F51" s="26"/>
      <c r="G51" s="7"/>
      <c r="H51" s="28" t="s">
        <v>58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4" t="s">
        <v>63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 t="s">
        <v>66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6"/>
      <c r="CJ51" s="19">
        <v>20615.16</v>
      </c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20"/>
      <c r="CW51" s="19">
        <v>16027.384480000004</v>
      </c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29">
        <v>10.23</v>
      </c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31" t="s">
        <v>79</v>
      </c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>
        <v>3</v>
      </c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</row>
    <row r="52" spans="1:161" s="6" customFormat="1" ht="27.75" customHeight="1">
      <c r="A52" s="24"/>
      <c r="B52" s="25"/>
      <c r="C52" s="25"/>
      <c r="D52" s="25"/>
      <c r="E52" s="25"/>
      <c r="F52" s="26"/>
      <c r="G52" s="7"/>
      <c r="H52" s="28" t="s">
        <v>59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4" t="s">
        <v>63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 t="s">
        <v>66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6"/>
      <c r="CJ52" s="19">
        <v>13422.91</v>
      </c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20"/>
      <c r="CW52" s="19">
        <v>12120.14</v>
      </c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29">
        <v>7.42</v>
      </c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31" t="s">
        <v>80</v>
      </c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>
        <v>1</v>
      </c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</row>
    <row r="53" spans="1:161" s="6" customFormat="1" ht="24" customHeight="1">
      <c r="A53" s="24"/>
      <c r="B53" s="25"/>
      <c r="C53" s="25"/>
      <c r="D53" s="25"/>
      <c r="E53" s="25"/>
      <c r="F53" s="26"/>
      <c r="G53" s="7"/>
      <c r="H53" s="28" t="s">
        <v>84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5"/>
      <c r="BJ53" s="24" t="s">
        <v>77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 t="s">
        <v>75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6"/>
      <c r="CJ53" s="18">
        <v>8653.51</v>
      </c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20"/>
      <c r="CW53" s="18">
        <v>319.15689</v>
      </c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20"/>
      <c r="DJ53" s="18">
        <v>0.26</v>
      </c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20"/>
      <c r="DY53" s="21">
        <v>150</v>
      </c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3"/>
      <c r="EO53" s="21">
        <v>0</v>
      </c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3"/>
    </row>
    <row r="54" spans="1:161" s="6" customFormat="1" ht="38.25" customHeight="1">
      <c r="A54" s="24"/>
      <c r="B54" s="25"/>
      <c r="C54" s="25"/>
      <c r="D54" s="25"/>
      <c r="E54" s="25"/>
      <c r="F54" s="26"/>
      <c r="G54" s="7"/>
      <c r="H54" s="28" t="s">
        <v>85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4" t="s">
        <v>77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 t="s">
        <v>75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6"/>
      <c r="CJ54" s="19">
        <v>8232.62</v>
      </c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20"/>
      <c r="CW54" s="19">
        <v>518.83252</v>
      </c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29">
        <v>0.98</v>
      </c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31">
        <v>150</v>
      </c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>
        <v>1</v>
      </c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</row>
    <row r="55" spans="1:161" s="6" customFormat="1" ht="39" customHeight="1">
      <c r="A55" s="24"/>
      <c r="B55" s="25"/>
      <c r="C55" s="25"/>
      <c r="D55" s="25"/>
      <c r="E55" s="25"/>
      <c r="F55" s="26"/>
      <c r="G55" s="7"/>
      <c r="H55" s="28" t="s">
        <v>60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4" t="s">
        <v>77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 t="s">
        <v>75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6"/>
      <c r="CJ55" s="19">
        <v>11555.08</v>
      </c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20"/>
      <c r="CW55" s="19">
        <v>367.88128</v>
      </c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29">
        <v>0.56</v>
      </c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31">
        <v>150</v>
      </c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>
        <v>1</v>
      </c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</row>
    <row r="56" spans="1:161" s="6" customFormat="1" ht="12" customHeight="1">
      <c r="A56" s="24"/>
      <c r="B56" s="25"/>
      <c r="C56" s="25"/>
      <c r="D56" s="25"/>
      <c r="E56" s="25"/>
      <c r="F56" s="26"/>
      <c r="G56" s="11"/>
      <c r="H56" s="28" t="s">
        <v>25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6"/>
      <c r="CJ56" s="19">
        <v>20220.77</v>
      </c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20"/>
      <c r="CW56" s="19">
        <v>19948.67</v>
      </c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31">
        <v>2.57</v>
      </c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>
        <v>2</v>
      </c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</row>
    <row r="57" spans="1:161" s="13" customFormat="1" ht="12.75" customHeight="1">
      <c r="A57" s="34" t="s">
        <v>118</v>
      </c>
      <c r="B57" s="35"/>
      <c r="C57" s="35"/>
      <c r="D57" s="35"/>
      <c r="E57" s="35"/>
      <c r="F57" s="36"/>
      <c r="G57" s="16"/>
      <c r="H57" s="64" t="s">
        <v>126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34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34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6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8"/>
      <c r="CW57" s="101">
        <f>SUM(CW58:DI71)</f>
        <v>197170.41999999998</v>
      </c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</row>
    <row r="58" spans="1:161" s="6" customFormat="1" ht="52.5" customHeight="1">
      <c r="A58" s="24"/>
      <c r="B58" s="25"/>
      <c r="C58" s="25"/>
      <c r="D58" s="25"/>
      <c r="E58" s="25"/>
      <c r="F58" s="26"/>
      <c r="G58" s="37" t="s">
        <v>96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9"/>
      <c r="BJ58" s="24" t="s">
        <v>63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 t="s">
        <v>66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6"/>
      <c r="CJ58" s="18">
        <v>75299.41</v>
      </c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3"/>
      <c r="CW58" s="18">
        <f>71878.31+453.08</f>
        <v>72331.39</v>
      </c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3"/>
      <c r="DJ58" s="18">
        <v>4.07</v>
      </c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20"/>
      <c r="DY58" s="21">
        <v>500</v>
      </c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3"/>
      <c r="EO58" s="21">
        <v>0</v>
      </c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3"/>
    </row>
    <row r="59" spans="1:161" s="6" customFormat="1" ht="33" customHeight="1">
      <c r="A59" s="24"/>
      <c r="B59" s="25"/>
      <c r="C59" s="25"/>
      <c r="D59" s="25"/>
      <c r="E59" s="25"/>
      <c r="F59" s="26"/>
      <c r="G59" s="37" t="s">
        <v>98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9"/>
      <c r="BJ59" s="24" t="s">
        <v>68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 t="s">
        <v>69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6"/>
      <c r="CJ59" s="18">
        <v>26448.3</v>
      </c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20"/>
      <c r="CW59" s="18">
        <f>73.04</f>
        <v>73.04</v>
      </c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20"/>
      <c r="DJ59" s="112">
        <v>4.5</v>
      </c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4"/>
      <c r="DY59" s="21" t="s">
        <v>81</v>
      </c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3"/>
      <c r="EO59" s="21">
        <v>1</v>
      </c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3"/>
    </row>
    <row r="60" spans="1:161" s="6" customFormat="1" ht="66.75" customHeight="1">
      <c r="A60" s="24"/>
      <c r="B60" s="25"/>
      <c r="C60" s="25"/>
      <c r="D60" s="25"/>
      <c r="E60" s="25"/>
      <c r="F60" s="26"/>
      <c r="G60" s="37" t="s">
        <v>99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9"/>
      <c r="BJ60" s="24" t="s">
        <v>77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 t="s">
        <v>75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6"/>
      <c r="CJ60" s="18">
        <v>37435.21</v>
      </c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20"/>
      <c r="CW60" s="18">
        <v>107.55</v>
      </c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20"/>
      <c r="DJ60" s="112">
        <v>9</v>
      </c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4"/>
      <c r="DY60" s="21" t="s">
        <v>100</v>
      </c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3"/>
      <c r="EO60" s="21">
        <v>0</v>
      </c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3"/>
    </row>
    <row r="61" spans="1:161" s="6" customFormat="1" ht="41.25" customHeight="1">
      <c r="A61" s="24"/>
      <c r="B61" s="25"/>
      <c r="C61" s="25"/>
      <c r="D61" s="25"/>
      <c r="E61" s="25"/>
      <c r="F61" s="26"/>
      <c r="G61" s="37" t="s">
        <v>101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9"/>
      <c r="BJ61" s="24" t="s">
        <v>68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 t="s">
        <v>69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6"/>
      <c r="CJ61" s="18">
        <v>8731.71</v>
      </c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20"/>
      <c r="CW61" s="18">
        <v>147.37</v>
      </c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20"/>
      <c r="DJ61" s="21">
        <v>1.3</v>
      </c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3"/>
      <c r="DY61" s="21">
        <v>150</v>
      </c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3"/>
      <c r="EO61" s="21">
        <v>0</v>
      </c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3"/>
    </row>
    <row r="62" spans="1:161" s="6" customFormat="1" ht="34.5" customHeight="1">
      <c r="A62" s="24"/>
      <c r="B62" s="25"/>
      <c r="C62" s="25"/>
      <c r="D62" s="25"/>
      <c r="E62" s="25"/>
      <c r="F62" s="26"/>
      <c r="G62" s="37" t="s">
        <v>102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9"/>
      <c r="BJ62" s="24" t="s">
        <v>73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 t="s">
        <v>70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6"/>
      <c r="CJ62" s="18">
        <v>12406.4</v>
      </c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3"/>
      <c r="CW62" s="18">
        <v>10098.64</v>
      </c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3"/>
      <c r="DJ62" s="21">
        <v>1.77</v>
      </c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3"/>
      <c r="DY62" s="21" t="s">
        <v>104</v>
      </c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3"/>
      <c r="EO62" s="21">
        <v>1</v>
      </c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3"/>
    </row>
    <row r="63" spans="1:161" s="6" customFormat="1" ht="40.5" customHeight="1">
      <c r="A63" s="24"/>
      <c r="B63" s="25"/>
      <c r="C63" s="25"/>
      <c r="D63" s="25"/>
      <c r="E63" s="25"/>
      <c r="F63" s="26"/>
      <c r="G63" s="121" t="s">
        <v>103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3"/>
      <c r="BJ63" s="24" t="s">
        <v>73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 t="s">
        <v>66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6"/>
      <c r="CJ63" s="18">
        <v>18808.99</v>
      </c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3"/>
      <c r="CW63" s="18">
        <v>15692.12</v>
      </c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3"/>
      <c r="DJ63" s="21">
        <v>5.192</v>
      </c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3"/>
      <c r="DY63" s="21" t="s">
        <v>105</v>
      </c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3"/>
      <c r="EO63" s="21">
        <v>2</v>
      </c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3"/>
    </row>
    <row r="64" spans="1:161" s="6" customFormat="1" ht="26.25" customHeight="1">
      <c r="A64" s="24"/>
      <c r="B64" s="25"/>
      <c r="C64" s="25"/>
      <c r="D64" s="25"/>
      <c r="E64" s="25"/>
      <c r="F64" s="26"/>
      <c r="G64" s="121" t="s">
        <v>106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3"/>
      <c r="BJ64" s="24" t="s">
        <v>68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 t="s">
        <v>69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6"/>
      <c r="CJ64" s="18">
        <v>13627.99</v>
      </c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3"/>
      <c r="CW64" s="18">
        <f>64.96+59.47</f>
        <v>124.42999999999999</v>
      </c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1">
        <v>1</v>
      </c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3"/>
      <c r="DY64" s="21" t="s">
        <v>81</v>
      </c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3"/>
      <c r="EO64" s="21">
        <v>1</v>
      </c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3"/>
    </row>
    <row r="65" spans="1:161" s="6" customFormat="1" ht="25.5" customHeight="1">
      <c r="A65" s="24"/>
      <c r="B65" s="25"/>
      <c r="C65" s="25"/>
      <c r="D65" s="25"/>
      <c r="E65" s="25"/>
      <c r="F65" s="26"/>
      <c r="G65" s="121" t="s">
        <v>107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3"/>
      <c r="BJ65" s="24" t="s">
        <v>74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 t="s">
        <v>66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6"/>
      <c r="CJ65" s="18">
        <v>34694.46</v>
      </c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3"/>
      <c r="CW65" s="18">
        <v>24958.76</v>
      </c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1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3"/>
      <c r="DY65" s="21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3"/>
      <c r="EO65" s="21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3"/>
    </row>
    <row r="66" spans="1:161" s="6" customFormat="1" ht="25.5" customHeight="1">
      <c r="A66" s="24"/>
      <c r="B66" s="25"/>
      <c r="C66" s="25"/>
      <c r="D66" s="25"/>
      <c r="E66" s="25"/>
      <c r="F66" s="26"/>
      <c r="G66" s="124" t="s">
        <v>108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6"/>
      <c r="BJ66" s="24" t="s">
        <v>70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 t="s">
        <v>66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6"/>
      <c r="CJ66" s="18">
        <v>13760.18</v>
      </c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3"/>
      <c r="CW66" s="18">
        <v>12716.82</v>
      </c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1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3"/>
      <c r="DY66" s="21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3"/>
      <c r="EO66" s="21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3"/>
    </row>
    <row r="67" spans="1:161" s="6" customFormat="1" ht="39.75" customHeight="1">
      <c r="A67" s="24"/>
      <c r="B67" s="25"/>
      <c r="C67" s="25"/>
      <c r="D67" s="25"/>
      <c r="E67" s="25"/>
      <c r="F67" s="26"/>
      <c r="G67" s="115" t="s">
        <v>109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7"/>
      <c r="BJ67" s="24" t="s">
        <v>74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 t="s">
        <v>63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6"/>
      <c r="CJ67" s="18">
        <v>29289.39</v>
      </c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3"/>
      <c r="CW67" s="18">
        <v>5680.28</v>
      </c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1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3"/>
      <c r="DY67" s="21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3"/>
      <c r="EO67" s="21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3"/>
    </row>
    <row r="68" spans="1:161" s="6" customFormat="1" ht="25.5" customHeight="1">
      <c r="A68" s="24"/>
      <c r="B68" s="25"/>
      <c r="C68" s="25"/>
      <c r="D68" s="25"/>
      <c r="E68" s="25"/>
      <c r="F68" s="26"/>
      <c r="G68" s="115" t="s">
        <v>110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7"/>
      <c r="BJ68" s="24" t="s">
        <v>74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63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6"/>
      <c r="CJ68" s="18">
        <v>12398.75</v>
      </c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3"/>
      <c r="CW68" s="18">
        <v>2128.09</v>
      </c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1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3"/>
      <c r="DY68" s="21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3"/>
      <c r="EO68" s="21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3"/>
    </row>
    <row r="69" spans="1:161" s="6" customFormat="1" ht="39.75" customHeight="1">
      <c r="A69" s="24"/>
      <c r="B69" s="25"/>
      <c r="C69" s="25"/>
      <c r="D69" s="25"/>
      <c r="E69" s="25"/>
      <c r="F69" s="26"/>
      <c r="G69" s="127" t="s">
        <v>111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9"/>
      <c r="BJ69" s="24" t="s">
        <v>68</v>
      </c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6"/>
      <c r="BW69" s="24" t="s">
        <v>69</v>
      </c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6"/>
      <c r="CJ69" s="18">
        <v>11536.37</v>
      </c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3"/>
      <c r="CW69" s="18">
        <f>640.93+151.49</f>
        <v>792.42</v>
      </c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112">
        <v>4</v>
      </c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4"/>
      <c r="DY69" s="21">
        <v>100</v>
      </c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3"/>
      <c r="EO69" s="21">
        <v>0</v>
      </c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3"/>
    </row>
    <row r="70" spans="1:161" s="6" customFormat="1" ht="25.5" customHeight="1">
      <c r="A70" s="24"/>
      <c r="B70" s="25"/>
      <c r="C70" s="25"/>
      <c r="D70" s="25"/>
      <c r="E70" s="25"/>
      <c r="F70" s="26"/>
      <c r="G70" s="115" t="s">
        <v>112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7"/>
      <c r="BJ70" s="24" t="s">
        <v>68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 t="s">
        <v>69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6"/>
      <c r="CJ70" s="18">
        <v>7065.78</v>
      </c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3"/>
      <c r="CW70" s="18">
        <v>102.32</v>
      </c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1">
        <v>0.5</v>
      </c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3"/>
      <c r="DY70" s="21">
        <v>500</v>
      </c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3"/>
      <c r="EO70" s="21">
        <v>0</v>
      </c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3"/>
    </row>
    <row r="71" spans="1:161" s="6" customFormat="1" ht="12">
      <c r="A71" s="24"/>
      <c r="B71" s="25"/>
      <c r="C71" s="25"/>
      <c r="D71" s="25"/>
      <c r="E71" s="25"/>
      <c r="F71" s="26"/>
      <c r="G71" s="52" t="s">
        <v>27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4"/>
      <c r="BJ71" s="24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6"/>
      <c r="BW71" s="24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6"/>
      <c r="CJ71" s="18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3"/>
      <c r="CW71" s="18">
        <v>52217.19</v>
      </c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1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3"/>
      <c r="DY71" s="21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3"/>
      <c r="EO71" s="21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3"/>
    </row>
    <row r="72" spans="1:161" s="13" customFormat="1" ht="25.5" customHeight="1">
      <c r="A72" s="34"/>
      <c r="B72" s="35"/>
      <c r="C72" s="35"/>
      <c r="D72" s="35"/>
      <c r="E72" s="35"/>
      <c r="F72" s="36"/>
      <c r="G72" s="118" t="s">
        <v>113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20"/>
      <c r="BJ72" s="34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4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6"/>
      <c r="CJ72" s="62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8"/>
      <c r="CW72" s="62">
        <f>CW73+CW74+CW75</f>
        <v>12618.52</v>
      </c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8"/>
      <c r="DJ72" s="56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8"/>
      <c r="DY72" s="56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8"/>
      <c r="EO72" s="56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8"/>
    </row>
    <row r="73" spans="1:161" s="6" customFormat="1" ht="25.5" customHeight="1">
      <c r="A73" s="24"/>
      <c r="B73" s="25"/>
      <c r="C73" s="25"/>
      <c r="D73" s="25"/>
      <c r="E73" s="25"/>
      <c r="F73" s="26"/>
      <c r="G73" s="52" t="s">
        <v>114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4"/>
      <c r="BJ73" s="24" t="s">
        <v>68</v>
      </c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6"/>
      <c r="BW73" s="24" t="s">
        <v>69</v>
      </c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6"/>
      <c r="CJ73" s="18">
        <v>25615.29</v>
      </c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3"/>
      <c r="CW73" s="18">
        <f>64.68</f>
        <v>64.68</v>
      </c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3"/>
      <c r="DJ73" s="112">
        <v>5</v>
      </c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4"/>
      <c r="DY73" s="21" t="s">
        <v>116</v>
      </c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3"/>
      <c r="EO73" s="21">
        <v>0</v>
      </c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3"/>
    </row>
    <row r="74" spans="1:161" s="6" customFormat="1" ht="25.5" customHeight="1">
      <c r="A74" s="24"/>
      <c r="B74" s="25"/>
      <c r="C74" s="25"/>
      <c r="D74" s="25"/>
      <c r="E74" s="25"/>
      <c r="F74" s="26"/>
      <c r="G74" s="52" t="s">
        <v>115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4"/>
      <c r="BJ74" s="24" t="s">
        <v>76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78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6"/>
      <c r="CJ74" s="18">
        <v>28579.31</v>
      </c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3"/>
      <c r="CW74" s="18">
        <f>169.16</f>
        <v>169.16</v>
      </c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112">
        <v>9</v>
      </c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4"/>
      <c r="DY74" s="21" t="s">
        <v>117</v>
      </c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3"/>
      <c r="EO74" s="21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3"/>
    </row>
    <row r="75" spans="1:161" s="6" customFormat="1" ht="12">
      <c r="A75" s="24"/>
      <c r="B75" s="25"/>
      <c r="C75" s="25"/>
      <c r="D75" s="25"/>
      <c r="E75" s="25"/>
      <c r="F75" s="26"/>
      <c r="G75" s="52" t="s">
        <v>27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4"/>
      <c r="BJ75" s="24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6"/>
      <c r="CJ75" s="18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3"/>
      <c r="CW75" s="18">
        <v>12384.68</v>
      </c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1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3"/>
      <c r="DY75" s="21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3"/>
      <c r="EO75" s="21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3"/>
    </row>
    <row r="76" spans="1:161" s="6" customFormat="1" ht="25.5" customHeight="1">
      <c r="A76" s="24"/>
      <c r="B76" s="25"/>
      <c r="C76" s="25"/>
      <c r="D76" s="25"/>
      <c r="E76" s="25"/>
      <c r="F76" s="26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4"/>
      <c r="BJ76" s="24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6"/>
      <c r="CJ76" s="18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3"/>
      <c r="CW76" s="18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3"/>
      <c r="DJ76" s="21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3"/>
      <c r="DY76" s="21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3"/>
      <c r="EO76" s="21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3"/>
    </row>
    <row r="77" spans="1:161" s="6" customFormat="1" ht="25.5" customHeight="1">
      <c r="A77" s="24"/>
      <c r="B77" s="25"/>
      <c r="C77" s="25"/>
      <c r="D77" s="25"/>
      <c r="E77" s="25"/>
      <c r="F77" s="26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4"/>
      <c r="BJ77" s="24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6"/>
      <c r="CJ77" s="18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3"/>
      <c r="CW77" s="18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1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3"/>
      <c r="DY77" s="21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3"/>
      <c r="EO77" s="21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3"/>
    </row>
    <row r="78" spans="1:161" s="13" customFormat="1" ht="12.75" customHeight="1">
      <c r="A78" s="95" t="s">
        <v>13</v>
      </c>
      <c r="B78" s="96"/>
      <c r="C78" s="96"/>
      <c r="D78" s="96"/>
      <c r="E78" s="96"/>
      <c r="F78" s="97"/>
      <c r="G78" s="17"/>
      <c r="H78" s="102" t="s">
        <v>127</v>
      </c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95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7"/>
      <c r="BW78" s="95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7"/>
      <c r="CJ78" s="95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7"/>
      <c r="CW78" s="130">
        <v>0</v>
      </c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59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1"/>
      <c r="DY78" s="59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1"/>
      <c r="EO78" s="59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1"/>
    </row>
    <row r="79" spans="1:161" s="13" customFormat="1" ht="12.75" customHeight="1">
      <c r="A79" s="95" t="s">
        <v>14</v>
      </c>
      <c r="B79" s="96"/>
      <c r="C79" s="96"/>
      <c r="D79" s="96"/>
      <c r="E79" s="96"/>
      <c r="F79" s="97"/>
      <c r="G79" s="17"/>
      <c r="H79" s="102" t="s">
        <v>128</v>
      </c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95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7"/>
      <c r="BW79" s="95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7"/>
      <c r="CJ79" s="95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7"/>
      <c r="CW79" s="134">
        <f>CW81+CW82+CW83+CW84</f>
        <v>73388.48</v>
      </c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59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1"/>
      <c r="DY79" s="59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1"/>
      <c r="EO79" s="59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1"/>
    </row>
    <row r="80" spans="1:161" s="6" customFormat="1" ht="15.75" customHeight="1">
      <c r="A80" s="108"/>
      <c r="B80" s="109"/>
      <c r="C80" s="109"/>
      <c r="D80" s="109"/>
      <c r="E80" s="109"/>
      <c r="F80" s="110"/>
      <c r="G80" s="8"/>
      <c r="H80" s="38" t="s">
        <v>26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9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6"/>
      <c r="CJ80" s="24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6"/>
      <c r="CW80" s="131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3"/>
      <c r="DJ80" s="21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3"/>
      <c r="DY80" s="21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3"/>
      <c r="EO80" s="21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3"/>
    </row>
    <row r="81" spans="1:161" s="6" customFormat="1" ht="12.75" customHeight="1">
      <c r="A81" s="24"/>
      <c r="B81" s="25"/>
      <c r="C81" s="25"/>
      <c r="D81" s="25"/>
      <c r="E81" s="25"/>
      <c r="F81" s="26"/>
      <c r="G81" s="7"/>
      <c r="H81" s="98" t="s">
        <v>120</v>
      </c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9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6"/>
      <c r="CJ81" s="24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6"/>
      <c r="CW81" s="131">
        <v>6304.99</v>
      </c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7"/>
      <c r="DJ81" s="21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3"/>
      <c r="DY81" s="21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3"/>
      <c r="EO81" s="21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3"/>
    </row>
    <row r="82" spans="1:161" s="6" customFormat="1" ht="12.75" customHeight="1">
      <c r="A82" s="24"/>
      <c r="B82" s="25"/>
      <c r="C82" s="25"/>
      <c r="D82" s="25"/>
      <c r="E82" s="25"/>
      <c r="F82" s="26"/>
      <c r="G82" s="7"/>
      <c r="H82" s="98" t="s">
        <v>121</v>
      </c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9"/>
      <c r="BJ82" s="24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6"/>
      <c r="CJ82" s="24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6"/>
      <c r="CW82" s="131">
        <v>6503.46</v>
      </c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7"/>
      <c r="DJ82" s="21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3"/>
      <c r="DY82" s="21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3"/>
      <c r="EO82" s="21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3"/>
    </row>
    <row r="83" spans="1:161" s="6" customFormat="1" ht="12.75" customHeight="1">
      <c r="A83" s="24"/>
      <c r="B83" s="25"/>
      <c r="C83" s="25"/>
      <c r="D83" s="25"/>
      <c r="E83" s="25"/>
      <c r="F83" s="26"/>
      <c r="G83" s="7"/>
      <c r="H83" s="98" t="s">
        <v>122</v>
      </c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9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6"/>
      <c r="CJ83" s="24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6"/>
      <c r="CW83" s="131">
        <v>12880.65</v>
      </c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3"/>
      <c r="DJ83" s="21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3"/>
      <c r="DY83" s="21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3"/>
      <c r="EO83" s="21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3"/>
    </row>
    <row r="84" spans="1:161" s="6" customFormat="1" ht="12.75" customHeight="1" thickBot="1">
      <c r="A84" s="41"/>
      <c r="B84" s="42"/>
      <c r="C84" s="42"/>
      <c r="D84" s="42"/>
      <c r="E84" s="42"/>
      <c r="F84" s="43"/>
      <c r="G84" s="9"/>
      <c r="H84" s="44" t="s">
        <v>25</v>
      </c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5"/>
      <c r="BJ84" s="41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3"/>
      <c r="BW84" s="41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3"/>
      <c r="CJ84" s="41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3"/>
      <c r="CW84" s="49">
        <f>46468.07+1231.31</f>
        <v>47699.38</v>
      </c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1"/>
      <c r="DJ84" s="46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8"/>
      <c r="DY84" s="46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8"/>
      <c r="EO84" s="46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8"/>
    </row>
    <row r="85" ht="6.75" customHeight="1"/>
    <row r="86" s="10" customFormat="1" ht="11.25"/>
    <row r="87" spans="1:161" s="10" customFormat="1" ht="35.25" customHeight="1">
      <c r="A87" s="40" t="s">
        <v>28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</row>
    <row r="88" spans="1:161" s="10" customFormat="1" ht="35.25" customHeight="1">
      <c r="A88" s="40" t="s">
        <v>29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</row>
    <row r="89" spans="1:161" s="10" customFormat="1" ht="13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</row>
    <row r="90" spans="1:161" s="10" customFormat="1" ht="35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</row>
    <row r="91" ht="3" customHeight="1"/>
    <row r="97" s="10" customFormat="1" ht="11.25">
      <c r="A97" s="10" t="s">
        <v>91</v>
      </c>
    </row>
    <row r="98" spans="1:161" s="10" customFormat="1" ht="24" customHeight="1">
      <c r="A98" s="33" t="s">
        <v>92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</row>
    <row r="99" spans="1:161" s="10" customFormat="1" ht="24" customHeight="1">
      <c r="A99" s="33" t="s">
        <v>93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</row>
    <row r="100" spans="1:161" s="10" customFormat="1" ht="13.5" customHeight="1">
      <c r="A100" s="33" t="s">
        <v>94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</row>
    <row r="101" spans="1:161" s="10" customFormat="1" ht="13.5" customHeight="1">
      <c r="A101" s="30" t="s">
        <v>95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</row>
  </sheetData>
  <sheetProtection/>
  <mergeCells count="691">
    <mergeCell ref="BJ74:BV74"/>
    <mergeCell ref="BW74:CI74"/>
    <mergeCell ref="CJ74:CV74"/>
    <mergeCell ref="CW74:DI74"/>
    <mergeCell ref="DJ74:DX74"/>
    <mergeCell ref="DY74:EN74"/>
    <mergeCell ref="DJ36:DX36"/>
    <mergeCell ref="DY36:EN36"/>
    <mergeCell ref="EO36:FE36"/>
    <mergeCell ref="A36:F36"/>
    <mergeCell ref="H36:BI36"/>
    <mergeCell ref="BJ36:BV36"/>
    <mergeCell ref="BW36:CI36"/>
    <mergeCell ref="CJ36:CV36"/>
    <mergeCell ref="CW36:DI36"/>
    <mergeCell ref="DJ48:DX48"/>
    <mergeCell ref="EO44:FE44"/>
    <mergeCell ref="EO51:FE51"/>
    <mergeCell ref="EO47:FE47"/>
    <mergeCell ref="DY48:EN48"/>
    <mergeCell ref="EO48:FE48"/>
    <mergeCell ref="EO49:FE49"/>
    <mergeCell ref="DY51:EN51"/>
    <mergeCell ref="DY49:EN49"/>
    <mergeCell ref="CW43:DI43"/>
    <mergeCell ref="DJ43:DX43"/>
    <mergeCell ref="DY43:EN43"/>
    <mergeCell ref="DY53:EN53"/>
    <mergeCell ref="DJ47:DX47"/>
    <mergeCell ref="DY47:EN47"/>
    <mergeCell ref="CW53:DI53"/>
    <mergeCell ref="DJ53:DX53"/>
    <mergeCell ref="DJ44:DX44"/>
    <mergeCell ref="DY44:EN44"/>
    <mergeCell ref="CW42:DI42"/>
    <mergeCell ref="DJ42:DX42"/>
    <mergeCell ref="DY42:EN42"/>
    <mergeCell ref="EO43:FE43"/>
    <mergeCell ref="A44:F44"/>
    <mergeCell ref="H44:BI44"/>
    <mergeCell ref="BJ44:BV44"/>
    <mergeCell ref="BW44:CI44"/>
    <mergeCell ref="CJ44:CV44"/>
    <mergeCell ref="CW44:DI44"/>
    <mergeCell ref="DY41:EN41"/>
    <mergeCell ref="EO41:FE41"/>
    <mergeCell ref="EO42:FE42"/>
    <mergeCell ref="A43:F43"/>
    <mergeCell ref="H43:BI43"/>
    <mergeCell ref="BJ43:BV43"/>
    <mergeCell ref="BW43:CI43"/>
    <mergeCell ref="CJ43:CV43"/>
    <mergeCell ref="BJ42:BV42"/>
    <mergeCell ref="BW42:CI42"/>
    <mergeCell ref="DJ40:DX40"/>
    <mergeCell ref="DY40:EN40"/>
    <mergeCell ref="EO40:FE40"/>
    <mergeCell ref="A41:F41"/>
    <mergeCell ref="H41:BI41"/>
    <mergeCell ref="BJ41:BV41"/>
    <mergeCell ref="BW41:CI41"/>
    <mergeCell ref="CJ41:CV41"/>
    <mergeCell ref="CW41:DI41"/>
    <mergeCell ref="DJ41:DX41"/>
    <mergeCell ref="EO38:FE38"/>
    <mergeCell ref="A39:F39"/>
    <mergeCell ref="H39:BI39"/>
    <mergeCell ref="BJ39:BV39"/>
    <mergeCell ref="BW39:CI39"/>
    <mergeCell ref="CJ39:CV39"/>
    <mergeCell ref="DY39:EN39"/>
    <mergeCell ref="EO39:FE39"/>
    <mergeCell ref="A37:F37"/>
    <mergeCell ref="H37:BI37"/>
    <mergeCell ref="BJ37:BV37"/>
    <mergeCell ref="BW37:CI37"/>
    <mergeCell ref="CJ37:CV37"/>
    <mergeCell ref="A42:F42"/>
    <mergeCell ref="H42:BI42"/>
    <mergeCell ref="A38:F38"/>
    <mergeCell ref="H38:BI38"/>
    <mergeCell ref="CJ42:CV42"/>
    <mergeCell ref="EO82:FE82"/>
    <mergeCell ref="DY83:EN83"/>
    <mergeCell ref="A83:F83"/>
    <mergeCell ref="BJ83:BV83"/>
    <mergeCell ref="BW83:CI83"/>
    <mergeCell ref="CJ83:CV83"/>
    <mergeCell ref="CW83:DI83"/>
    <mergeCell ref="DJ83:DX83"/>
    <mergeCell ref="H83:BI83"/>
    <mergeCell ref="A82:F82"/>
    <mergeCell ref="DY82:EN82"/>
    <mergeCell ref="CJ81:CV81"/>
    <mergeCell ref="CW81:DI81"/>
    <mergeCell ref="DJ81:DX81"/>
    <mergeCell ref="DY81:EN81"/>
    <mergeCell ref="CW82:DI82"/>
    <mergeCell ref="DJ82:DX82"/>
    <mergeCell ref="A81:F81"/>
    <mergeCell ref="BJ81:BV81"/>
    <mergeCell ref="BW81:CI81"/>
    <mergeCell ref="A80:F80"/>
    <mergeCell ref="BJ80:BV80"/>
    <mergeCell ref="BW80:CI80"/>
    <mergeCell ref="CJ80:CV80"/>
    <mergeCell ref="CW80:DI80"/>
    <mergeCell ref="DJ80:DX80"/>
    <mergeCell ref="DY80:EN80"/>
    <mergeCell ref="BW78:CI78"/>
    <mergeCell ref="CJ79:CV79"/>
    <mergeCell ref="CW79:DI79"/>
    <mergeCell ref="DJ79:DX79"/>
    <mergeCell ref="BW79:CI79"/>
    <mergeCell ref="CJ78:CV78"/>
    <mergeCell ref="CW78:DI78"/>
    <mergeCell ref="DJ78:DX78"/>
    <mergeCell ref="DY78:EN78"/>
    <mergeCell ref="DY79:EN79"/>
    <mergeCell ref="CW77:DI77"/>
    <mergeCell ref="CJ77:CV77"/>
    <mergeCell ref="A78:F78"/>
    <mergeCell ref="BJ78:BV78"/>
    <mergeCell ref="A77:F77"/>
    <mergeCell ref="BJ77:BV77"/>
    <mergeCell ref="BW77:CI77"/>
    <mergeCell ref="G69:BI69"/>
    <mergeCell ref="G70:BI70"/>
    <mergeCell ref="G71:BI71"/>
    <mergeCell ref="G75:BI75"/>
    <mergeCell ref="G76:BI76"/>
    <mergeCell ref="DY70:EN70"/>
    <mergeCell ref="EO70:FE70"/>
    <mergeCell ref="CJ69:CV69"/>
    <mergeCell ref="G72:BI72"/>
    <mergeCell ref="G73:BI73"/>
    <mergeCell ref="G62:BI62"/>
    <mergeCell ref="G63:BI63"/>
    <mergeCell ref="G64:BI64"/>
    <mergeCell ref="G65:BI65"/>
    <mergeCell ref="G66:BI66"/>
    <mergeCell ref="A69:F69"/>
    <mergeCell ref="BJ69:BV69"/>
    <mergeCell ref="BW69:CI69"/>
    <mergeCell ref="EO69:FE69"/>
    <mergeCell ref="A70:F70"/>
    <mergeCell ref="BJ70:BV70"/>
    <mergeCell ref="BW70:CI70"/>
    <mergeCell ref="CJ70:CV70"/>
    <mergeCell ref="CW70:DI70"/>
    <mergeCell ref="DJ70:DX70"/>
    <mergeCell ref="DY68:EN68"/>
    <mergeCell ref="EO68:FE68"/>
    <mergeCell ref="CJ67:CV67"/>
    <mergeCell ref="CW69:DI69"/>
    <mergeCell ref="DJ69:DX69"/>
    <mergeCell ref="DY69:EN69"/>
    <mergeCell ref="DJ67:DX67"/>
    <mergeCell ref="DY67:EN67"/>
    <mergeCell ref="CW67:DI67"/>
    <mergeCell ref="A68:F68"/>
    <mergeCell ref="BJ68:BV68"/>
    <mergeCell ref="BW68:CI68"/>
    <mergeCell ref="CJ68:CV68"/>
    <mergeCell ref="CW68:DI68"/>
    <mergeCell ref="DJ68:DX68"/>
    <mergeCell ref="G68:BI68"/>
    <mergeCell ref="A67:F67"/>
    <mergeCell ref="BJ67:BV67"/>
    <mergeCell ref="BW67:CI67"/>
    <mergeCell ref="EO67:FE67"/>
    <mergeCell ref="G67:BI67"/>
    <mergeCell ref="EO65:FE65"/>
    <mergeCell ref="A66:F66"/>
    <mergeCell ref="BJ66:BV66"/>
    <mergeCell ref="BW66:CI66"/>
    <mergeCell ref="CJ66:CV66"/>
    <mergeCell ref="DJ66:DX66"/>
    <mergeCell ref="DY66:EN66"/>
    <mergeCell ref="EO66:FE66"/>
    <mergeCell ref="CJ65:CV65"/>
    <mergeCell ref="DJ65:DX65"/>
    <mergeCell ref="DY65:EN65"/>
    <mergeCell ref="A65:F65"/>
    <mergeCell ref="BJ65:BV65"/>
    <mergeCell ref="BW65:CI65"/>
    <mergeCell ref="A64:F64"/>
    <mergeCell ref="BJ64:BV64"/>
    <mergeCell ref="BW64:CI64"/>
    <mergeCell ref="EO64:FE64"/>
    <mergeCell ref="CW65:DI65"/>
    <mergeCell ref="A62:F62"/>
    <mergeCell ref="BJ62:BV62"/>
    <mergeCell ref="BW62:CI62"/>
    <mergeCell ref="CJ62:CV62"/>
    <mergeCell ref="A63:F63"/>
    <mergeCell ref="BJ63:BV63"/>
    <mergeCell ref="BW63:CI63"/>
    <mergeCell ref="DY63:EN63"/>
    <mergeCell ref="BW57:CI57"/>
    <mergeCell ref="CW63:DI63"/>
    <mergeCell ref="CW62:DI62"/>
    <mergeCell ref="DY64:EN64"/>
    <mergeCell ref="CW57:DI57"/>
    <mergeCell ref="DJ57:DX57"/>
    <mergeCell ref="CJ64:CV64"/>
    <mergeCell ref="DJ64:DX64"/>
    <mergeCell ref="CJ60:CV60"/>
    <mergeCell ref="CW60:DI60"/>
    <mergeCell ref="DJ63:DX63"/>
    <mergeCell ref="EO63:FE63"/>
    <mergeCell ref="DY60:EN60"/>
    <mergeCell ref="EO60:FE60"/>
    <mergeCell ref="EO61:FE61"/>
    <mergeCell ref="DY61:EN61"/>
    <mergeCell ref="EO62:FE62"/>
    <mergeCell ref="DJ60:DX60"/>
    <mergeCell ref="DJ61:DX61"/>
    <mergeCell ref="DY57:EN57"/>
    <mergeCell ref="DJ62:DX62"/>
    <mergeCell ref="DY62:EN62"/>
    <mergeCell ref="CJ57:CV57"/>
    <mergeCell ref="EO57:FE57"/>
    <mergeCell ref="EO58:FE58"/>
    <mergeCell ref="DJ59:DX59"/>
    <mergeCell ref="DY59:EN59"/>
    <mergeCell ref="EO59:FE59"/>
    <mergeCell ref="A73:F73"/>
    <mergeCell ref="BJ73:BV73"/>
    <mergeCell ref="BW73:CI73"/>
    <mergeCell ref="DJ76:DX76"/>
    <mergeCell ref="A74:F74"/>
    <mergeCell ref="G74:BI74"/>
    <mergeCell ref="A76:F76"/>
    <mergeCell ref="BJ76:BV76"/>
    <mergeCell ref="BW76:CI76"/>
    <mergeCell ref="CJ76:CV76"/>
    <mergeCell ref="EO75:FE75"/>
    <mergeCell ref="CJ73:CV73"/>
    <mergeCell ref="DY73:EN73"/>
    <mergeCell ref="CW73:DI73"/>
    <mergeCell ref="DJ73:DX73"/>
    <mergeCell ref="DJ75:DX75"/>
    <mergeCell ref="EO74:FE74"/>
    <mergeCell ref="CW75:DI75"/>
    <mergeCell ref="A75:F75"/>
    <mergeCell ref="BJ75:BV75"/>
    <mergeCell ref="BW75:CI75"/>
    <mergeCell ref="EO71:FE71"/>
    <mergeCell ref="CW71:DI71"/>
    <mergeCell ref="CJ71:CV71"/>
    <mergeCell ref="DJ71:DX71"/>
    <mergeCell ref="DY71:EN71"/>
    <mergeCell ref="CW72:DI72"/>
    <mergeCell ref="DJ72:DX72"/>
    <mergeCell ref="A56:F56"/>
    <mergeCell ref="H56:BI56"/>
    <mergeCell ref="BJ56:BV56"/>
    <mergeCell ref="BW56:CI56"/>
    <mergeCell ref="A71:F71"/>
    <mergeCell ref="BJ71:BV71"/>
    <mergeCell ref="BW71:CI71"/>
    <mergeCell ref="A57:F57"/>
    <mergeCell ref="H57:BI57"/>
    <mergeCell ref="BJ57:BV57"/>
    <mergeCell ref="EV5:EY5"/>
    <mergeCell ref="BY6:DO6"/>
    <mergeCell ref="A7:FE7"/>
    <mergeCell ref="DJ15:DX15"/>
    <mergeCell ref="DY15:EN15"/>
    <mergeCell ref="DY14:EN14"/>
    <mergeCell ref="EO14:FE14"/>
    <mergeCell ref="DJ11:DX11"/>
    <mergeCell ref="A14:F14"/>
    <mergeCell ref="H14:BI14"/>
    <mergeCell ref="EO56:FE56"/>
    <mergeCell ref="CJ56:CV56"/>
    <mergeCell ref="CW56:DI56"/>
    <mergeCell ref="DJ56:DX56"/>
    <mergeCell ref="DJ9:FE9"/>
    <mergeCell ref="EO10:FE10"/>
    <mergeCell ref="CJ15:CV15"/>
    <mergeCell ref="DY37:EN37"/>
    <mergeCell ref="EO37:FE37"/>
    <mergeCell ref="EO13:FE13"/>
    <mergeCell ref="H53:BI53"/>
    <mergeCell ref="H54:BI54"/>
    <mergeCell ref="EO53:FE53"/>
    <mergeCell ref="CJ53:CV53"/>
    <mergeCell ref="DY56:EN56"/>
    <mergeCell ref="H82:BI82"/>
    <mergeCell ref="H78:BI78"/>
    <mergeCell ref="H79:BI79"/>
    <mergeCell ref="H80:BI80"/>
    <mergeCell ref="DY54:EN54"/>
    <mergeCell ref="A79:F79"/>
    <mergeCell ref="BJ79:BV79"/>
    <mergeCell ref="H81:BI81"/>
    <mergeCell ref="EO15:FE15"/>
    <mergeCell ref="BW15:CI15"/>
    <mergeCell ref="DJ39:DX39"/>
    <mergeCell ref="CW15:DI15"/>
    <mergeCell ref="DJ77:DX77"/>
    <mergeCell ref="DY16:EN16"/>
    <mergeCell ref="EO16:FE16"/>
    <mergeCell ref="BJ14:BV14"/>
    <mergeCell ref="BW14:CI14"/>
    <mergeCell ref="CJ14:CV14"/>
    <mergeCell ref="CW13:DI13"/>
    <mergeCell ref="DY13:EN13"/>
    <mergeCell ref="A13:F13"/>
    <mergeCell ref="H13:BI13"/>
    <mergeCell ref="BJ13:BV13"/>
    <mergeCell ref="BW13:CI13"/>
    <mergeCell ref="DJ14:DX14"/>
    <mergeCell ref="CJ13:CV13"/>
    <mergeCell ref="DJ13:DX13"/>
    <mergeCell ref="CW14:DI14"/>
    <mergeCell ref="DY12:EN12"/>
    <mergeCell ref="EO12:FE12"/>
    <mergeCell ref="EO11:FE11"/>
    <mergeCell ref="DJ12:DX12"/>
    <mergeCell ref="A12:F12"/>
    <mergeCell ref="H12:BI12"/>
    <mergeCell ref="BJ12:BV12"/>
    <mergeCell ref="BW12:CI12"/>
    <mergeCell ref="CJ12:CV12"/>
    <mergeCell ref="CW12:DI12"/>
    <mergeCell ref="CW10:DI10"/>
    <mergeCell ref="DJ10:DX10"/>
    <mergeCell ref="DY10:EN10"/>
    <mergeCell ref="DY11:EN11"/>
    <mergeCell ref="A11:F11"/>
    <mergeCell ref="G11:BI11"/>
    <mergeCell ref="BJ11:BV11"/>
    <mergeCell ref="BW11:CI11"/>
    <mergeCell ref="CJ11:CV11"/>
    <mergeCell ref="CW11:DI11"/>
    <mergeCell ref="A9:F10"/>
    <mergeCell ref="G9:BI10"/>
    <mergeCell ref="BJ9:CI9"/>
    <mergeCell ref="CJ9:DI9"/>
    <mergeCell ref="A15:F15"/>
    <mergeCell ref="H15:BI15"/>
    <mergeCell ref="BJ15:BV15"/>
    <mergeCell ref="BJ10:BV10"/>
    <mergeCell ref="BW10:CI10"/>
    <mergeCell ref="CJ10:CV10"/>
    <mergeCell ref="CJ16:CV16"/>
    <mergeCell ref="CW16:DI16"/>
    <mergeCell ref="CJ51:CV51"/>
    <mergeCell ref="CW51:DI51"/>
    <mergeCell ref="CJ38:CV38"/>
    <mergeCell ref="CW38:DI38"/>
    <mergeCell ref="CW31:DI31"/>
    <mergeCell ref="CW29:DI29"/>
    <mergeCell ref="CW34:DI34"/>
    <mergeCell ref="CJ35:CV35"/>
    <mergeCell ref="DJ51:DX51"/>
    <mergeCell ref="DJ38:DX38"/>
    <mergeCell ref="BJ55:BV55"/>
    <mergeCell ref="BW55:CI55"/>
    <mergeCell ref="A53:F53"/>
    <mergeCell ref="BJ38:BV38"/>
    <mergeCell ref="BW38:CI38"/>
    <mergeCell ref="BW46:CI46"/>
    <mergeCell ref="H48:BI48"/>
    <mergeCell ref="BJ48:BV48"/>
    <mergeCell ref="DJ16:DX16"/>
    <mergeCell ref="A40:F40"/>
    <mergeCell ref="H40:BI40"/>
    <mergeCell ref="BJ40:BV40"/>
    <mergeCell ref="BW40:CI40"/>
    <mergeCell ref="BW16:CI16"/>
    <mergeCell ref="A16:F16"/>
    <mergeCell ref="H16:BI16"/>
    <mergeCell ref="BJ16:BV16"/>
    <mergeCell ref="CW19:DI19"/>
    <mergeCell ref="A48:F48"/>
    <mergeCell ref="A49:F49"/>
    <mergeCell ref="BW51:CI51"/>
    <mergeCell ref="BJ49:BV49"/>
    <mergeCell ref="BW49:CI49"/>
    <mergeCell ref="BW48:CI48"/>
    <mergeCell ref="BJ51:BV51"/>
    <mergeCell ref="A51:F51"/>
    <mergeCell ref="H51:BI51"/>
    <mergeCell ref="H49:BI49"/>
    <mergeCell ref="BW50:CI50"/>
    <mergeCell ref="CJ54:CV54"/>
    <mergeCell ref="CW54:DI54"/>
    <mergeCell ref="BW47:CI47"/>
    <mergeCell ref="CW47:DI47"/>
    <mergeCell ref="CJ48:CV48"/>
    <mergeCell ref="BW54:CI54"/>
    <mergeCell ref="DJ45:DX45"/>
    <mergeCell ref="CJ45:CV45"/>
    <mergeCell ref="CW45:DI45"/>
    <mergeCell ref="BJ52:BV52"/>
    <mergeCell ref="BW52:CI52"/>
    <mergeCell ref="CJ50:CV50"/>
    <mergeCell ref="CW50:DI50"/>
    <mergeCell ref="DJ50:DX50"/>
    <mergeCell ref="CJ46:CV46"/>
    <mergeCell ref="CW46:DI46"/>
    <mergeCell ref="CJ40:CV40"/>
    <mergeCell ref="CW40:DI40"/>
    <mergeCell ref="DJ19:DX19"/>
    <mergeCell ref="DY19:EN19"/>
    <mergeCell ref="EO19:FE19"/>
    <mergeCell ref="DJ31:DX31"/>
    <mergeCell ref="DJ28:DX28"/>
    <mergeCell ref="DJ29:DX29"/>
    <mergeCell ref="EO35:FE35"/>
    <mergeCell ref="DY38:EN38"/>
    <mergeCell ref="DY46:EN46"/>
    <mergeCell ref="EO46:FE46"/>
    <mergeCell ref="EO54:FE54"/>
    <mergeCell ref="DY20:EN20"/>
    <mergeCell ref="DY21:EN21"/>
    <mergeCell ref="EO21:FE21"/>
    <mergeCell ref="EO25:FE25"/>
    <mergeCell ref="EO26:FE26"/>
    <mergeCell ref="DY28:EN28"/>
    <mergeCell ref="DY29:EN29"/>
    <mergeCell ref="DY24:EN24"/>
    <mergeCell ref="EO24:FE24"/>
    <mergeCell ref="DJ20:DX20"/>
    <mergeCell ref="EO20:FE20"/>
    <mergeCell ref="DJ22:DX22"/>
    <mergeCell ref="DY22:EN22"/>
    <mergeCell ref="CJ20:CV20"/>
    <mergeCell ref="CW20:DI20"/>
    <mergeCell ref="A24:F24"/>
    <mergeCell ref="H24:BI24"/>
    <mergeCell ref="BJ20:BV20"/>
    <mergeCell ref="BW20:CI20"/>
    <mergeCell ref="CW22:DI22"/>
    <mergeCell ref="A22:F22"/>
    <mergeCell ref="H22:BI22"/>
    <mergeCell ref="CJ22:CV22"/>
    <mergeCell ref="A23:F23"/>
    <mergeCell ref="H23:BI23"/>
    <mergeCell ref="A19:F19"/>
    <mergeCell ref="H19:BI19"/>
    <mergeCell ref="BJ19:BV19"/>
    <mergeCell ref="BW19:CI19"/>
    <mergeCell ref="CJ19:CV19"/>
    <mergeCell ref="BJ31:BV31"/>
    <mergeCell ref="BW31:CI31"/>
    <mergeCell ref="CJ31:CV31"/>
    <mergeCell ref="BJ24:BV24"/>
    <mergeCell ref="BW24:CI24"/>
    <mergeCell ref="CJ24:CV24"/>
    <mergeCell ref="CJ29:CV29"/>
    <mergeCell ref="DY32:EN32"/>
    <mergeCell ref="CJ32:CV32"/>
    <mergeCell ref="CW32:DI32"/>
    <mergeCell ref="A20:F20"/>
    <mergeCell ref="H20:BI20"/>
    <mergeCell ref="EO27:FE27"/>
    <mergeCell ref="EO28:FE28"/>
    <mergeCell ref="EO29:FE29"/>
    <mergeCell ref="A31:F31"/>
    <mergeCell ref="H31:BI31"/>
    <mergeCell ref="CJ33:CV33"/>
    <mergeCell ref="CW33:DI33"/>
    <mergeCell ref="DJ33:DX33"/>
    <mergeCell ref="EO32:FE32"/>
    <mergeCell ref="EO31:FE31"/>
    <mergeCell ref="A32:F32"/>
    <mergeCell ref="H32:BI32"/>
    <mergeCell ref="BJ32:BV32"/>
    <mergeCell ref="BW32:CI32"/>
    <mergeCell ref="DJ32:DX32"/>
    <mergeCell ref="EO34:FE34"/>
    <mergeCell ref="DY55:EN55"/>
    <mergeCell ref="EO55:FE55"/>
    <mergeCell ref="EO45:FE45"/>
    <mergeCell ref="DY45:EN45"/>
    <mergeCell ref="CW55:DI55"/>
    <mergeCell ref="EO52:FE52"/>
    <mergeCell ref="DJ52:DX52"/>
    <mergeCell ref="DY50:EN50"/>
    <mergeCell ref="EO50:FE50"/>
    <mergeCell ref="DY52:EN52"/>
    <mergeCell ref="A54:F54"/>
    <mergeCell ref="A55:F55"/>
    <mergeCell ref="H55:BI55"/>
    <mergeCell ref="A52:F52"/>
    <mergeCell ref="H52:BI52"/>
    <mergeCell ref="CJ55:CV55"/>
    <mergeCell ref="BJ53:BV53"/>
    <mergeCell ref="BW53:CI53"/>
    <mergeCell ref="BJ54:BV54"/>
    <mergeCell ref="DJ55:DX55"/>
    <mergeCell ref="DJ46:DX46"/>
    <mergeCell ref="CJ52:CV52"/>
    <mergeCell ref="CW52:DI52"/>
    <mergeCell ref="DJ54:DX54"/>
    <mergeCell ref="BJ46:BV46"/>
    <mergeCell ref="CW48:DI48"/>
    <mergeCell ref="DJ49:DX49"/>
    <mergeCell ref="CW49:DI49"/>
    <mergeCell ref="CJ47:CV47"/>
    <mergeCell ref="BW59:CI59"/>
    <mergeCell ref="CJ72:CV72"/>
    <mergeCell ref="CW66:DI66"/>
    <mergeCell ref="CJ59:CV59"/>
    <mergeCell ref="CW59:DI59"/>
    <mergeCell ref="CJ61:CV61"/>
    <mergeCell ref="CJ63:CV63"/>
    <mergeCell ref="CW64:DI64"/>
    <mergeCell ref="EO83:FE83"/>
    <mergeCell ref="EO77:FE77"/>
    <mergeCell ref="EO78:FE78"/>
    <mergeCell ref="EO79:FE79"/>
    <mergeCell ref="EO80:FE80"/>
    <mergeCell ref="CW76:DI76"/>
    <mergeCell ref="EO76:FE76"/>
    <mergeCell ref="DY76:EN76"/>
    <mergeCell ref="DY77:EN77"/>
    <mergeCell ref="EO81:FE81"/>
    <mergeCell ref="DY58:EN58"/>
    <mergeCell ref="DY72:EN72"/>
    <mergeCell ref="EO72:FE72"/>
    <mergeCell ref="EO73:FE73"/>
    <mergeCell ref="DY75:EN75"/>
    <mergeCell ref="A21:F21"/>
    <mergeCell ref="H21:BI21"/>
    <mergeCell ref="BJ21:BV21"/>
    <mergeCell ref="EO22:FE22"/>
    <mergeCell ref="BW21:CI21"/>
    <mergeCell ref="CJ21:CV21"/>
    <mergeCell ref="CW21:DI21"/>
    <mergeCell ref="DJ21:DX21"/>
    <mergeCell ref="BJ22:BV22"/>
    <mergeCell ref="BW22:CI22"/>
    <mergeCell ref="DJ26:DX26"/>
    <mergeCell ref="CW25:DI25"/>
    <mergeCell ref="BJ23:BV23"/>
    <mergeCell ref="CW24:DI24"/>
    <mergeCell ref="DJ24:DX24"/>
    <mergeCell ref="DY26:EN26"/>
    <mergeCell ref="DJ25:DX25"/>
    <mergeCell ref="DY25:EN25"/>
    <mergeCell ref="DJ23:DX23"/>
    <mergeCell ref="DY23:EN23"/>
    <mergeCell ref="A25:F25"/>
    <mergeCell ref="H25:BI25"/>
    <mergeCell ref="BJ25:BV25"/>
    <mergeCell ref="BW25:CI25"/>
    <mergeCell ref="CJ25:CV25"/>
    <mergeCell ref="BJ27:BV27"/>
    <mergeCell ref="BW27:CI27"/>
    <mergeCell ref="CJ27:CV27"/>
    <mergeCell ref="CW27:DI27"/>
    <mergeCell ref="A26:F26"/>
    <mergeCell ref="H26:BI26"/>
    <mergeCell ref="BJ26:BV26"/>
    <mergeCell ref="BW26:CI26"/>
    <mergeCell ref="CJ26:CV26"/>
    <mergeCell ref="CW26:DI26"/>
    <mergeCell ref="DJ27:DX27"/>
    <mergeCell ref="DY27:EN27"/>
    <mergeCell ref="A28:F28"/>
    <mergeCell ref="H28:BI28"/>
    <mergeCell ref="BJ28:BV28"/>
    <mergeCell ref="BW28:CI28"/>
    <mergeCell ref="CJ28:CV28"/>
    <mergeCell ref="CW28:DI28"/>
    <mergeCell ref="A27:F27"/>
    <mergeCell ref="H27:BI27"/>
    <mergeCell ref="EO33:FE33"/>
    <mergeCell ref="A34:F34"/>
    <mergeCell ref="H34:BI34"/>
    <mergeCell ref="BJ34:BV34"/>
    <mergeCell ref="BW34:CI34"/>
    <mergeCell ref="DY34:EN34"/>
    <mergeCell ref="A33:F33"/>
    <mergeCell ref="H33:BI33"/>
    <mergeCell ref="BJ33:BV33"/>
    <mergeCell ref="BW33:CI33"/>
    <mergeCell ref="BW45:CI45"/>
    <mergeCell ref="A30:F30"/>
    <mergeCell ref="H30:BI30"/>
    <mergeCell ref="CW35:DI35"/>
    <mergeCell ref="DJ35:DX35"/>
    <mergeCell ref="DY35:EN35"/>
    <mergeCell ref="DY33:EN33"/>
    <mergeCell ref="CJ34:CV34"/>
    <mergeCell ref="DJ34:DX34"/>
    <mergeCell ref="DY31:EN31"/>
    <mergeCell ref="BJ47:BV47"/>
    <mergeCell ref="A35:F35"/>
    <mergeCell ref="H35:BI35"/>
    <mergeCell ref="BJ35:BV35"/>
    <mergeCell ref="BW35:CI35"/>
    <mergeCell ref="H46:BI46"/>
    <mergeCell ref="A46:F46"/>
    <mergeCell ref="A45:F45"/>
    <mergeCell ref="H45:BI45"/>
    <mergeCell ref="BJ45:BV45"/>
    <mergeCell ref="CJ84:CV84"/>
    <mergeCell ref="CW37:DI37"/>
    <mergeCell ref="DJ37:DX37"/>
    <mergeCell ref="CW39:DI39"/>
    <mergeCell ref="A50:F50"/>
    <mergeCell ref="H50:BI50"/>
    <mergeCell ref="BJ50:BV50"/>
    <mergeCell ref="CJ49:CV49"/>
    <mergeCell ref="A47:F47"/>
    <mergeCell ref="H47:BI47"/>
    <mergeCell ref="CW84:DI84"/>
    <mergeCell ref="G77:BI77"/>
    <mergeCell ref="BJ82:BV82"/>
    <mergeCell ref="BW82:CI82"/>
    <mergeCell ref="DY84:EN84"/>
    <mergeCell ref="BJ61:BV61"/>
    <mergeCell ref="CW61:DI61"/>
    <mergeCell ref="CJ82:CV82"/>
    <mergeCell ref="CJ75:CV75"/>
    <mergeCell ref="BW84:CI84"/>
    <mergeCell ref="BJ59:BV59"/>
    <mergeCell ref="A90:FE90"/>
    <mergeCell ref="A84:F84"/>
    <mergeCell ref="H84:BI84"/>
    <mergeCell ref="BJ84:BV84"/>
    <mergeCell ref="A87:FE87"/>
    <mergeCell ref="A88:FE88"/>
    <mergeCell ref="A89:FE89"/>
    <mergeCell ref="EO84:FE84"/>
    <mergeCell ref="DJ84:DX84"/>
    <mergeCell ref="BW61:CI61"/>
    <mergeCell ref="A58:F58"/>
    <mergeCell ref="A61:F61"/>
    <mergeCell ref="G61:BI61"/>
    <mergeCell ref="DJ58:DX58"/>
    <mergeCell ref="G58:BI58"/>
    <mergeCell ref="BJ58:BV58"/>
    <mergeCell ref="BW58:CI58"/>
    <mergeCell ref="CJ58:CV58"/>
    <mergeCell ref="A59:F59"/>
    <mergeCell ref="A98:FE98"/>
    <mergeCell ref="A99:FE99"/>
    <mergeCell ref="A100:FE100"/>
    <mergeCell ref="BJ18:BV18"/>
    <mergeCell ref="BW17:CI17"/>
    <mergeCell ref="BW18:CI18"/>
    <mergeCell ref="CJ17:CV17"/>
    <mergeCell ref="A72:F72"/>
    <mergeCell ref="BJ72:BV72"/>
    <mergeCell ref="BW72:CI72"/>
    <mergeCell ref="DY18:EN18"/>
    <mergeCell ref="EO17:FE17"/>
    <mergeCell ref="EO18:FE18"/>
    <mergeCell ref="A60:F60"/>
    <mergeCell ref="BW60:CI60"/>
    <mergeCell ref="EO5:EU5"/>
    <mergeCell ref="G60:BI60"/>
    <mergeCell ref="CW58:DI58"/>
    <mergeCell ref="BJ60:BV60"/>
    <mergeCell ref="G59:BI59"/>
    <mergeCell ref="BW23:CI23"/>
    <mergeCell ref="CJ23:CV23"/>
    <mergeCell ref="CW23:DI23"/>
    <mergeCell ref="A101:FE101"/>
    <mergeCell ref="A17:F17"/>
    <mergeCell ref="A18:F18"/>
    <mergeCell ref="H17:BI17"/>
    <mergeCell ref="H18:BI18"/>
    <mergeCell ref="BJ17:BV17"/>
    <mergeCell ref="DY17:EN17"/>
    <mergeCell ref="EO23:FE23"/>
    <mergeCell ref="BJ29:BV29"/>
    <mergeCell ref="BY5:EN5"/>
    <mergeCell ref="A29:F29"/>
    <mergeCell ref="H29:BI29"/>
    <mergeCell ref="CJ18:CV18"/>
    <mergeCell ref="CW17:DI17"/>
    <mergeCell ref="DJ17:DX17"/>
    <mergeCell ref="DJ18:DX18"/>
    <mergeCell ref="CW18:DI18"/>
    <mergeCell ref="CW30:DI30"/>
    <mergeCell ref="DJ30:DX30"/>
    <mergeCell ref="DY30:EN30"/>
    <mergeCell ref="EO30:FE30"/>
    <mergeCell ref="BJ30:BV30"/>
    <mergeCell ref="BW29:CI29"/>
    <mergeCell ref="BW30:CI30"/>
    <mergeCell ref="CJ30:CV30"/>
  </mergeCells>
  <printOptions/>
  <pageMargins left="0.5905511811023623" right="0.5118110236220472" top="0.5118110236220472" bottom="0.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f0525002</cp:lastModifiedBy>
  <cp:lastPrinted>2016-08-03T13:52:17Z</cp:lastPrinted>
  <dcterms:created xsi:type="dcterms:W3CDTF">2011-03-28T12:32:14Z</dcterms:created>
  <dcterms:modified xsi:type="dcterms:W3CDTF">2016-08-03T13:52:20Z</dcterms:modified>
  <cp:category/>
  <cp:version/>
  <cp:contentType/>
  <cp:contentStatus/>
</cp:coreProperties>
</file>