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4 фак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'2014 факт'!$A$1:$DD$28</definedName>
  </definedNames>
  <calcPr fullCalcOnLoad="1"/>
</workbook>
</file>

<file path=xl/sharedStrings.xml><?xml version="1.0" encoding="utf-8"?>
<sst xmlns="http://schemas.openxmlformats.org/spreadsheetml/2006/main" count="53" uniqueCount="45">
  <si>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</si>
  <si>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</si>
  <si>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</si>
  <si>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</si>
  <si>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</si>
  <si>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</si>
  <si>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</si>
  <si>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</si>
  <si>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</si>
  <si>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</si>
  <si>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</si>
  <si>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</si>
  <si>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</si>
  <si>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</si>
  <si>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</si>
  <si>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</si>
  <si>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</si>
  <si>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</si>
  <si>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</si>
  <si>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</si>
  <si>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</si>
  <si>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</si>
  <si>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</si>
  <si>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</si>
  <si>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</si>
  <si>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</si>
  <si>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</si>
  <si>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</si>
  <si>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</si>
  <si>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</si>
  <si>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</si>
  <si>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</si>
  <si>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</si>
  <si>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</si>
  <si>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</si>
  <si>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</si>
  <si>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</si>
  <si>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</si>
  <si>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</si>
  <si>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</si>
  <si>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</si>
  <si>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</si>
  <si>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за 20</t>
  </si>
  <si>
    <t>ОАО "Газпром газораспредление Нижний Новгород""</t>
  </si>
  <si>
    <t>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</si>
</sst>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4\4-&#1081;%20&#1082;&#1074;%202014\&#1041;&#1102;&#1076;&#1078;&#1077;&#1090;&#1085;&#1099;&#1077;%20&#1092;&#1086;&#1088;&#1084;&#1099;%20&#1087;&#1086;%20&#1080;&#1090;&#1086;&#1075;&#1072;&#1084;%2012%20&#1084;&#1077;&#1089;&#1103;&#1094;&#1077;&#1074;%202014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4\&#1048;&#1089;&#1087;&#1086;&#1083;&#1085;&#1077;&#1085;&#1080;&#1077;%20&#1041;&#1044;&#1056;_2014\&#1048;&#1089;&#1087;&#1086;&#1083;&#1085;&#1077;&#1085;&#1080;&#1077;%20&#1041;&#1044;&#1056;_12&#1084;&#1077;&#1089;_2014_&#1086;&#1078;&#1080;&#1076;_10.02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4\4-&#1081;%20&#1082;&#1074;%202014\&#1056;&#1072;&#1089;&#1096;&#1080;&#1092;&#1088;&#1086;&#1074;&#1082;&#1080;%20&#1082;%20&#1086;&#1090;&#1095;&#1077;&#1090;&#1085;&#1086;&#1089;&#1090;&#1080;%20&#1079;&#1072;%20%202014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4\4-&#1081;%20&#1082;&#1074;%202014\&#1057;&#1074;&#1086;&#1076;&#1085;&#1099;&#1081;%20&#1086;&#1090;&#1095;&#1077;&#1090;%20&#1087;&#1086;&#1082;&#1072;&#1079;&#1072;&#1090;&#1077;&#1083;&#1077;&#1081;%20&#1079;&#1072;%2012%20&#1084;&#1077;&#1089;&#1103;&#1094;&#1077;&#1074;%202014%20&#1075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8;&#1077;&#1093;&#1087;&#1072;&#1089;&#1087;&#1086;&#1088;&#1090;%20&#1085;&#1072;%2001.01.2015\&#1057;&#1042;&#1054;&#1044;%20&#1054;&#1040;&#1054;%20&#1043;&#1055;&#1043;&#1056;%20&#1053;&#1053;%20&#1085;&#1072;%2001%2001%202015%20&#1085;&#1077;&#1090;%20&#1076;&#1086;&#1075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9 "/>
      <sheetName val="9.1"/>
      <sheetName val="9.2"/>
      <sheetName val="9.3"/>
      <sheetName val=" 9.4"/>
      <sheetName val="9.5"/>
      <sheetName val="9.7"/>
    </sheetNames>
    <sheetDataSet>
      <sheetData sheetId="0">
        <row r="21">
          <cell r="Q21">
            <v>6377403.703</v>
          </cell>
        </row>
      </sheetData>
      <sheetData sheetId="1">
        <row r="19">
          <cell r="W19">
            <v>3124120.5395757193</v>
          </cell>
        </row>
        <row r="47">
          <cell r="W47">
            <v>337931.8591849101</v>
          </cell>
        </row>
        <row r="48">
          <cell r="W48">
            <v>84482.89257833002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жид 2014 запрос"/>
      <sheetName val="шигин"/>
      <sheetName val="тариф 2014 послед"/>
      <sheetName val="выплаты соцхарактера"/>
      <sheetName val="91 счет в рублях"/>
    </sheetNames>
    <sheetDataSet>
      <sheetData sheetId="0">
        <row r="19">
          <cell r="X19">
            <v>1619284.7369999997</v>
          </cell>
        </row>
        <row r="24">
          <cell r="X24">
            <v>197627.228</v>
          </cell>
        </row>
        <row r="58">
          <cell r="X58">
            <v>238450.73</v>
          </cell>
        </row>
        <row r="62">
          <cell r="X62">
            <v>581527.8439999999</v>
          </cell>
        </row>
        <row r="63">
          <cell r="X63">
            <v>21026.998</v>
          </cell>
        </row>
        <row r="66">
          <cell r="X66">
            <v>237174.709</v>
          </cell>
        </row>
        <row r="101">
          <cell r="X101">
            <v>39133.382</v>
          </cell>
        </row>
        <row r="138">
          <cell r="X138">
            <v>36903.095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оэф-т автономии"/>
      <sheetName val="ЧДП (косвенный метод)"/>
      <sheetName val="ОНО,ОНА,ПНО,ПНА"/>
      <sheetName val="анализ ФОТ"/>
      <sheetName val="спр_числ"/>
      <sheetName val="9.3.1"/>
      <sheetName val="сж.газ"/>
      <sheetName val="благотворительность"/>
      <sheetName val="НПО"/>
      <sheetName val="амортизация"/>
      <sheetName val="аренда"/>
      <sheetName val="лизинг"/>
      <sheetName val="лизинг_2"/>
      <sheetName val="страхование"/>
      <sheetName val="Реализ ОС"/>
      <sheetName val="усл. стор. орг. (9.2.,9.4.,9.5)"/>
      <sheetName val="усл.стор.орг. (9.7.)"/>
      <sheetName val="Проч. дох и расх"/>
      <sheetName val="фин.вложения"/>
      <sheetName val="9.1.1"/>
      <sheetName val="соц-культ"/>
      <sheetName val="Регистрация ОС "/>
      <sheetName val="к БФ №2"/>
      <sheetName val="фин.показатели"/>
      <sheetName val="подготовка кадров"/>
      <sheetName val="Инф.-вычисл. услуги"/>
      <sheetName val="Страх. ОПО"/>
      <sheetName val="чистые активы"/>
      <sheetName val="расш. зарплаты (к 9.1. 9.1.1.) "/>
      <sheetName val="расш. общего ФОТ строи-во"/>
      <sheetName val="Расш.расходов (ф.9.1) ПИР,СМР.."/>
      <sheetName val="Расш.Выручки (ф.9.1) ПИР,СМР.."/>
      <sheetName val="госпошлина"/>
      <sheetName val="торговля"/>
      <sheetName val="Оснащение АДС"/>
      <sheetName val="расх__энергосб (факт)"/>
      <sheetName val="Програм. обеспеч. и лиц."/>
      <sheetName val="Услуги связи"/>
      <sheetName val="Матер-лы для средств связи"/>
      <sheetName val="ОС до 40 т.р."/>
      <sheetName val="Свод по расх. на оргтех."/>
    </sheetNames>
    <sheetDataSet>
      <sheetData sheetId="4">
        <row r="15">
          <cell r="L15">
            <v>3378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СВОД"/>
    </sheetNames>
    <sheetDataSet>
      <sheetData sheetId="0">
        <row r="28">
          <cell r="Y28">
            <v>15283.27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АО ГПГР НН"/>
      <sheetName val="1"/>
      <sheetName val="2"/>
      <sheetName val="3"/>
      <sheetName val="4"/>
      <sheetName val="5"/>
      <sheetName val="6"/>
      <sheetName val="НН"/>
      <sheetName val="Свод"/>
    </sheetNames>
    <sheetDataSet>
      <sheetData sheetId="0">
        <row r="321">
          <cell r="D321">
            <v>234</v>
          </cell>
        </row>
        <row r="322">
          <cell r="D322">
            <v>717</v>
          </cell>
        </row>
        <row r="343">
          <cell r="D343">
            <v>784</v>
          </cell>
        </row>
        <row r="344">
          <cell r="D344">
            <v>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zoomScalePageLayoutView="0" workbookViewId="0" topLeftCell="A1">
      <selection activeCell="FB23" sqref="FB23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22:87" ht="31.5" customHeight="1">
      <c r="V7" s="12" t="s">
        <v>43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31" t="s">
        <v>42</v>
      </c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13" t="s">
        <v>44</v>
      </c>
      <c r="CC7" s="13"/>
      <c r="CD7" s="13"/>
      <c r="CE7" s="8" t="s">
        <v>7</v>
      </c>
      <c r="CF7" s="9"/>
      <c r="CG7" s="9"/>
      <c r="CH7" s="10"/>
      <c r="CI7" s="10"/>
    </row>
    <row r="8" spans="22:67" ht="12.75">
      <c r="V8" s="30" t="s">
        <v>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108" ht="14.25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ht="13.5" thickBot="1"/>
    <row r="11" spans="1:108" ht="27.75" customHeight="1" thickBot="1">
      <c r="A11" s="2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6"/>
      <c r="BI11" s="27" t="s">
        <v>1</v>
      </c>
      <c r="BJ11" s="28"/>
      <c r="BK11" s="28"/>
      <c r="BL11" s="28"/>
      <c r="BM11" s="28"/>
      <c r="BN11" s="28"/>
      <c r="BO11" s="28"/>
      <c r="BP11" s="28"/>
      <c r="BQ11" s="28"/>
      <c r="BR11" s="29"/>
      <c r="BS11" s="27" t="s">
        <v>2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9"/>
      <c r="CJ11" s="28" t="s">
        <v>3</v>
      </c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9"/>
    </row>
    <row r="12" spans="1:108" ht="13.5" thickBot="1">
      <c r="A12" s="24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6"/>
      <c r="BI12" s="24">
        <v>2</v>
      </c>
      <c r="BJ12" s="25"/>
      <c r="BK12" s="25"/>
      <c r="BL12" s="25"/>
      <c r="BM12" s="25"/>
      <c r="BN12" s="25"/>
      <c r="BO12" s="25"/>
      <c r="BP12" s="25"/>
      <c r="BQ12" s="25"/>
      <c r="BR12" s="26"/>
      <c r="BS12" s="24">
        <v>3</v>
      </c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5">
        <v>4</v>
      </c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6"/>
    </row>
    <row r="13" spans="1:108" ht="15" customHeight="1">
      <c r="A13" s="4"/>
      <c r="B13" s="22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3"/>
      <c r="BI13" s="14" t="s">
        <v>12</v>
      </c>
      <c r="BJ13" s="15"/>
      <c r="BK13" s="15"/>
      <c r="BL13" s="15"/>
      <c r="BM13" s="15"/>
      <c r="BN13" s="15"/>
      <c r="BO13" s="15"/>
      <c r="BP13" s="15"/>
      <c r="BQ13" s="15"/>
      <c r="BR13" s="16"/>
      <c r="BS13" s="17" t="s">
        <v>13</v>
      </c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9"/>
      <c r="CJ13" s="20">
        <f>'[1]1'!$Q$21</f>
        <v>6377403.703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1"/>
    </row>
    <row r="14" spans="1:108" ht="12.75">
      <c r="A14" s="5"/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3"/>
      <c r="BI14" s="34" t="s">
        <v>15</v>
      </c>
      <c r="BJ14" s="35"/>
      <c r="BK14" s="35"/>
      <c r="BL14" s="35"/>
      <c r="BM14" s="35"/>
      <c r="BN14" s="35"/>
      <c r="BO14" s="35"/>
      <c r="BP14" s="35"/>
      <c r="BQ14" s="35"/>
      <c r="BR14" s="36"/>
      <c r="BS14" s="37" t="s">
        <v>16</v>
      </c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9"/>
      <c r="CJ14" s="40">
        <f>'[1]2'!$W$19-'[1]2'!$W$47-'[1]2'!$W$48</f>
        <v>2701705.7878124793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</row>
    <row r="15" spans="1:108" ht="12.75">
      <c r="A15" s="5"/>
      <c r="B15" s="32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4" t="s">
        <v>18</v>
      </c>
      <c r="BJ15" s="35"/>
      <c r="BK15" s="35"/>
      <c r="BL15" s="35"/>
      <c r="BM15" s="35"/>
      <c r="BN15" s="35"/>
      <c r="BO15" s="35"/>
      <c r="BP15" s="35"/>
      <c r="BQ15" s="35"/>
      <c r="BR15" s="36"/>
      <c r="BS15" s="37" t="s">
        <v>19</v>
      </c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9"/>
      <c r="CJ15" s="40">
        <f>SUM(CJ16:DD22)</f>
        <v>2636890.535</v>
      </c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ht="12.75">
      <c r="A16" s="5"/>
      <c r="B16" s="42" t="s">
        <v>20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34" t="s">
        <v>21</v>
      </c>
      <c r="BJ16" s="35"/>
      <c r="BK16" s="35"/>
      <c r="BL16" s="35"/>
      <c r="BM16" s="35"/>
      <c r="BN16" s="35"/>
      <c r="BO16" s="35"/>
      <c r="BP16" s="35"/>
      <c r="BQ16" s="35"/>
      <c r="BR16" s="36"/>
      <c r="BS16" s="37" t="s">
        <v>19</v>
      </c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9"/>
      <c r="CJ16" s="40">
        <f>ROUND('[2]ожид 2014 запрос'!$X$24,2)</f>
        <v>197627.23</v>
      </c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ht="12.75">
      <c r="A17" s="5"/>
      <c r="B17" s="42" t="s">
        <v>22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3"/>
      <c r="BI17" s="34" t="s">
        <v>23</v>
      </c>
      <c r="BJ17" s="35"/>
      <c r="BK17" s="35"/>
      <c r="BL17" s="35"/>
      <c r="BM17" s="35"/>
      <c r="BN17" s="35"/>
      <c r="BO17" s="35"/>
      <c r="BP17" s="35"/>
      <c r="BQ17" s="35"/>
      <c r="BR17" s="36"/>
      <c r="BS17" s="37" t="s">
        <v>19</v>
      </c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9"/>
      <c r="CJ17" s="40">
        <f>ROUND('[2]ожид 2014 запрос'!$X$19,2)</f>
        <v>1619284.74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ht="12.75">
      <c r="A18" s="5"/>
      <c r="B18" s="42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34" t="s">
        <v>25</v>
      </c>
      <c r="BJ18" s="35"/>
      <c r="BK18" s="35"/>
      <c r="BL18" s="35"/>
      <c r="BM18" s="35"/>
      <c r="BN18" s="35"/>
      <c r="BO18" s="35"/>
      <c r="BP18" s="35"/>
      <c r="BQ18" s="35"/>
      <c r="BR18" s="36"/>
      <c r="BS18" s="37" t="s">
        <v>19</v>
      </c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9"/>
      <c r="CJ18" s="40">
        <f>ROUND('[2]ожид 2014 запрос'!$X$58,2)</f>
        <v>238450.73</v>
      </c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</row>
    <row r="19" spans="1:108" ht="12.75">
      <c r="A19" s="5"/>
      <c r="B19" s="42" t="s">
        <v>26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3"/>
      <c r="BI19" s="34" t="s">
        <v>27</v>
      </c>
      <c r="BJ19" s="35"/>
      <c r="BK19" s="35"/>
      <c r="BL19" s="35"/>
      <c r="BM19" s="35"/>
      <c r="BN19" s="35"/>
      <c r="BO19" s="35"/>
      <c r="BP19" s="35"/>
      <c r="BQ19" s="35"/>
      <c r="BR19" s="36"/>
      <c r="BS19" s="37" t="s">
        <v>19</v>
      </c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9"/>
      <c r="CJ19" s="40">
        <f>ROUND('[2]ожид 2014 запрос'!$X$63+'[2]ожид 2014 запрос'!$X$66,2)</f>
        <v>258201.71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</row>
    <row r="20" spans="1:108" ht="12.75">
      <c r="A20" s="5"/>
      <c r="B20" s="42" t="s">
        <v>28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3"/>
      <c r="BI20" s="34" t="s">
        <v>29</v>
      </c>
      <c r="BJ20" s="35"/>
      <c r="BK20" s="35"/>
      <c r="BL20" s="35"/>
      <c r="BM20" s="35"/>
      <c r="BN20" s="35"/>
      <c r="BO20" s="35"/>
      <c r="BP20" s="35"/>
      <c r="BQ20" s="35"/>
      <c r="BR20" s="36"/>
      <c r="BS20" s="37" t="s">
        <v>19</v>
      </c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9"/>
      <c r="CJ20" s="40">
        <f>ROUND('[2]ожид 2014 запрос'!$X$101,2)</f>
        <v>39133.38</v>
      </c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1"/>
    </row>
    <row r="21" spans="1:108" ht="12.75">
      <c r="A21" s="5"/>
      <c r="B21" s="42" t="s">
        <v>30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3"/>
      <c r="BI21" s="34" t="s">
        <v>31</v>
      </c>
      <c r="BJ21" s="35"/>
      <c r="BK21" s="35"/>
      <c r="BL21" s="35"/>
      <c r="BM21" s="35"/>
      <c r="BN21" s="35"/>
      <c r="BO21" s="35"/>
      <c r="BP21" s="35"/>
      <c r="BQ21" s="35"/>
      <c r="BR21" s="36"/>
      <c r="BS21" s="37" t="s">
        <v>19</v>
      </c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9"/>
      <c r="CJ21" s="40">
        <f>'[2]ожид 2014 запрос'!$X$138</f>
        <v>36903.095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ht="12.75">
      <c r="A22" s="5"/>
      <c r="B22" s="42" t="s">
        <v>32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3"/>
      <c r="BI22" s="34" t="s">
        <v>33</v>
      </c>
      <c r="BJ22" s="35"/>
      <c r="BK22" s="35"/>
      <c r="BL22" s="35"/>
      <c r="BM22" s="35"/>
      <c r="BN22" s="35"/>
      <c r="BO22" s="35"/>
      <c r="BP22" s="35"/>
      <c r="BQ22" s="35"/>
      <c r="BR22" s="36"/>
      <c r="BS22" s="37" t="s">
        <v>19</v>
      </c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9"/>
      <c r="CJ22" s="40">
        <f>ROUND('[2]ожид 2014 запрос'!$X$62-CJ19-CJ20-CJ21,2)-0.01</f>
        <v>247289.65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</row>
    <row r="23" spans="1:108" ht="27" customHeight="1" thickBot="1">
      <c r="A23" s="6"/>
      <c r="B23" s="44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5"/>
      <c r="BI23" s="46" t="s">
        <v>35</v>
      </c>
      <c r="BJ23" s="47"/>
      <c r="BK23" s="47"/>
      <c r="BL23" s="47"/>
      <c r="BM23" s="47"/>
      <c r="BN23" s="47"/>
      <c r="BO23" s="47"/>
      <c r="BP23" s="47"/>
      <c r="BQ23" s="47"/>
      <c r="BR23" s="48"/>
      <c r="BS23" s="49" t="s">
        <v>41</v>
      </c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1"/>
      <c r="CJ23" s="52">
        <f>'[3]спр_числ'!$L$15</f>
        <v>3378</v>
      </c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3"/>
    </row>
    <row r="24" spans="1:108" ht="12.75">
      <c r="A24" s="7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ht="14.25" customHeight="1">
      <c r="A25" s="5"/>
      <c r="B25" s="42" t="s">
        <v>36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56"/>
      <c r="BI25" s="57" t="s">
        <v>38</v>
      </c>
      <c r="BJ25" s="35"/>
      <c r="BK25" s="35"/>
      <c r="BL25" s="35"/>
      <c r="BM25" s="35"/>
      <c r="BN25" s="35"/>
      <c r="BO25" s="35"/>
      <c r="BP25" s="35"/>
      <c r="BQ25" s="35"/>
      <c r="BR25" s="58"/>
      <c r="BS25" s="59" t="s">
        <v>40</v>
      </c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60"/>
      <c r="CJ25" s="61">
        <f>'[4]Свод '!$Y$28</f>
        <v>15283.27</v>
      </c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1"/>
    </row>
    <row r="26" spans="1:108" ht="15.75" customHeight="1" thickBot="1">
      <c r="A26" s="6"/>
      <c r="B26" s="62" t="s">
        <v>37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3"/>
      <c r="BI26" s="64" t="s">
        <v>39</v>
      </c>
      <c r="BJ26" s="65"/>
      <c r="BK26" s="65"/>
      <c r="BL26" s="65"/>
      <c r="BM26" s="65"/>
      <c r="BN26" s="65"/>
      <c r="BO26" s="65"/>
      <c r="BP26" s="65"/>
      <c r="BQ26" s="65"/>
      <c r="BR26" s="66"/>
      <c r="BS26" s="67" t="s">
        <v>41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68"/>
      <c r="CJ26" s="69">
        <f>'[5]ОАО ГПГР НН'!$D$321+'[5]ОАО ГПГР НН'!$D$322+'[5]ОАО ГПГР НН'!$D$343+'[5]ОАО ГПГР НН'!$D$344</f>
        <v>2667</v>
      </c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3"/>
    </row>
    <row r="27" ht="6" customHeight="1"/>
    <row r="28" ht="3" customHeight="1"/>
  </sheetData>
  <sheetProtection/>
  <mergeCells count="67"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V8:BO8"/>
    <mergeCell ref="A9:DD9"/>
    <mergeCell ref="BP7:CA7"/>
    <mergeCell ref="A12:BH12"/>
    <mergeCell ref="BI12:BR12"/>
    <mergeCell ref="BS12:CI12"/>
    <mergeCell ref="CJ12:DD12"/>
    <mergeCell ref="CJ11:DD11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2015-06-23T08:17:41Z</cp:lastPrinted>
  <dcterms:created xsi:type="dcterms:W3CDTF">2011-03-28T11:56:30Z</dcterms:created>
  <dcterms:modified xsi:type="dcterms:W3CDTF">2016-08-03T13:49:38Z</dcterms:modified>
  <cp:category/>
  <cp:version/>
  <cp:contentType/>
  <cp:contentStatus/>
</cp:coreProperties>
</file>