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2120" windowHeight="8295" activeTab="0"/>
  </bookViews>
  <sheets>
    <sheet name="2013 год" sheetId="1" r:id="rId1"/>
  </sheets>
  <definedNames>
    <definedName name="_xlnm.Print_Titles" localSheetId="0">'2013 год'!$9:$11</definedName>
    <definedName name="_xlnm.Print_Area" localSheetId="0">'2013 год'!$A$1:$FE$85</definedName>
  </definedNames>
  <calcPr fullCalcOnLoad="1" refMode="R1C1"/>
</workbook>
</file>

<file path=xl/sharedStrings.xml><?xml version="1.0" encoding="utf-8"?>
<sst xmlns="http://schemas.openxmlformats.org/spreadsheetml/2006/main" count="227" uniqueCount="126">
  <si>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</si>
  <si>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</si>
  <si>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</si>
  <si>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</si>
  <si>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</si>
  <si>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</si>
  <si>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</si>
  <si>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</si>
  <si>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</si>
  <si>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</si>
  <si>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</si>
  <si>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</si>
  <si>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</si>
  <si>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</si>
  <si>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</si>
  <si>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</si>
  <si>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</si>
  <si>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</si>
  <si>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</si>
  <si>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</si>
  <si>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</si>
  <si>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</si>
  <si>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</si>
  <si>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</si>
  <si>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</si>
  <si>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</si>
  <si>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</si>
  <si>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</si>
  <si>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</si>
  <si>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</si>
  <si>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 xml:space="preserve">Межпоселковый газопровод высокого давления к с.Медынцево, д.Успенское-1, д.Успенское-2, с.Саблуково  Арзамасского района </t>
  </si>
  <si>
    <t>Газопровод высокого давления с.Епифаново, с.Сергеево  Вачского района</t>
  </si>
  <si>
    <t>Расширение системы газораспределения и газопотребления Ковернинского района. Газопроводы среднего и низкого давления в заречной часть р.п. Ковернино (ул.Заречная, Заводская, пос.Автобаза и др.).</t>
  </si>
  <si>
    <t>1 кв.2011</t>
  </si>
  <si>
    <t>3 кв.2013</t>
  </si>
  <si>
    <t>4 кв.2012</t>
  </si>
  <si>
    <t>4 кв.2013</t>
  </si>
  <si>
    <t>50-250</t>
  </si>
  <si>
    <t>50-150</t>
  </si>
  <si>
    <t>275-375</t>
  </si>
  <si>
    <t>20-375</t>
  </si>
  <si>
    <t>ОАО "Нижегородоблгаз"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</si>
  <si>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(спецнадбавка)</t>
    </r>
  </si>
  <si>
    <t>прочие</t>
  </si>
  <si>
    <t>на  20</t>
  </si>
  <si>
    <t>в том числе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</si>
  <si>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</t>
    </r>
  </si>
  <si>
    <t>прочие объекты</t>
  </si>
  <si>
    <t>Зам. генерального директора по общим вопросам            _________________          Шигин Е.В.</t>
  </si>
  <si>
    <t>Начальник УКС                                                                    _________________    Воробьев А.Н.</t>
  </si>
  <si>
    <t>Межпоселковый г/п в/д  п.Пошатово-с.Пустынь-с.Наумовка-д.Меньшиково Арзамасского района</t>
  </si>
  <si>
    <t>1 кв.2012</t>
  </si>
  <si>
    <t>4 кв.2014</t>
  </si>
  <si>
    <t>Г/п в/д и н/д д.Швариха-д.Трестьяны-д.Подъяблонное-д.Тетерюгино Богородского района</t>
  </si>
  <si>
    <t>3 кв.2014</t>
  </si>
  <si>
    <t>Распред г/п в/д и н/д д.Подвязье Богородского района</t>
  </si>
  <si>
    <t>2 кв.2012</t>
  </si>
  <si>
    <t>Расширенте системы газоснабжения р.п.Кр.Баки Г/п н/д по ул.Свободы, Красная, Октябрьская, Гражданская, Овражная, Кр. Горка, пер.Шоссейный р.п.Кр.Баки</t>
  </si>
  <si>
    <t>Расширение газораспределительной сети. Газоснабжение ул.Заречная в р.п.Вознесенское.</t>
  </si>
  <si>
    <t>Расширение системы газораспределения и газопотребления. Газоснабжение с.Румстиха Д.Константиновского района</t>
  </si>
  <si>
    <t>Газоснабжение микрорайона малоэтажной усадебной застройки в южной части с.Уразовка Кр.Октябрьского района</t>
  </si>
  <si>
    <t>Газопровод высокого и низкого давления д.Большая Мажарка и д.Малая Мажарка Кр.Октябрьского района</t>
  </si>
  <si>
    <t>Межпоселковый газопровод высокого давления от с.Натальино-д.Родяково-д.Левино-д.Валтово Навашинского района</t>
  </si>
  <si>
    <t xml:space="preserve"> Межпоселковый газопровод высокого давления д.Зименки -д.Беласовка-д.Озеро Семеновскго района.</t>
  </si>
  <si>
    <t>Межпоселковый газопровод высокого давления от д.Заболотное до д.д.Рамешки, Стрелка, Резаново, Таратышево, Ширмакша, Воскресенье Сокольского района</t>
  </si>
  <si>
    <t>Расширение газораспределительной сети Сосновского района. Газопровод высокого и низкого давления, ШРП в д.д.Глядково, Батманово.</t>
  </si>
  <si>
    <t>90-160</t>
  </si>
  <si>
    <t>108-159</t>
  </si>
  <si>
    <t>Газоснабжение д.Перехваткино Кузнецовского с/совета Чкаловского района</t>
  </si>
  <si>
    <t>Газопровод низкого давления с.Понетаевка Шатковского района</t>
  </si>
  <si>
    <t>Газопровод низкого давления с.Кардавиль Шатковского района</t>
  </si>
  <si>
    <t>Экскаватор JCB 3СХ-4T с гидромолотом</t>
  </si>
  <si>
    <t>2 кв. 2012</t>
  </si>
  <si>
    <t>3 кв. 2012</t>
  </si>
  <si>
    <t>Строительство газопровода в/д от ГРС до р.п. Пильна (2 этап)</t>
  </si>
  <si>
    <t>13</t>
  </si>
  <si>
    <t>50-160</t>
  </si>
  <si>
    <t>Распределительные газопроводы с.Ефимьево Богородского района</t>
  </si>
  <si>
    <t>3 кв. 2015</t>
  </si>
  <si>
    <t>Газоснабжение жилого фонда с.Польцо,д.Талынское, с.Федурино Вачского района. Распределительные газопроводы в.д. Г4,Г3 -1 оч.стр-ва. Распределительные газопроводы н.Д. Г1 - 2 оч.стр-ва газоснабжение с.Польцо. Распределительные газопроводы н.д.Г1 - 3 оч. стр-ва- газоснабжение д.Талынское. Распределительные газопроводы н.д.Г1- 4 оч.стр-ва - газоснабжение д.Федурино.</t>
  </si>
  <si>
    <t>Распределительные газопроводы п.Фролищи Володарского района</t>
  </si>
  <si>
    <t>1 кв. 2013</t>
  </si>
  <si>
    <t>4 кв. 2015</t>
  </si>
  <si>
    <t>Распределительный газопровод высокого давления с.Шокино Воротынского района</t>
  </si>
  <si>
    <t>Расширение газораспределительной сети. Распределительный газопровод ул.Челюскина, Суворова, Родниковая, Прудовая, Пешехонова, Набережная, Луговая, Мичурина в р.п.Вознесенское Вознесенского района</t>
  </si>
  <si>
    <t>Расширение системы газораспределения и газопотребления. Распределительный газопровод по адресу: Нижегородская область, р.п. Вознесенское, ул.Дачная(33 дома) и МИЗ №3 "Ясная поляна" ул.Невская, ул.Нахимова, ул.Ушакова, ул.Кутузова (80домов)</t>
  </si>
  <si>
    <t>4 кв. 2014</t>
  </si>
  <si>
    <t>63-315</t>
  </si>
  <si>
    <t>63-160</t>
  </si>
  <si>
    <t>Газопровод низкого давления по ул.Добровольского, ул.Синяева, ул.Пацаева, ул.Волкова, ул.Беляева, ул.Комарова, ул.Пионерская в р.п.Воскресенское</t>
  </si>
  <si>
    <t>Газопровод низкого давления по ул.Ленина, ул.Коммунистическая, ул.Кооперативная, ул.Пионерская, ул.Нижняя в р.п.Воскресенское</t>
  </si>
  <si>
    <t>4 кв. 2013</t>
  </si>
  <si>
    <t>57-219</t>
  </si>
  <si>
    <t>Расширение системы газораспределения и газопотребления. Распределительный газопровод низкого давления в д.Дроздово Городецкого района</t>
  </si>
  <si>
    <t>3 кв. 2014</t>
  </si>
  <si>
    <t>57-273</t>
  </si>
  <si>
    <t>Расширение газораспределительной сети. Газоснабжение с.Мухоедово Д.Константиновского района</t>
  </si>
  <si>
    <t>Распределительные газопроводы низкого давления по адресу:Нижегородская область, Дальнеконстантиновский район, д.Александровка</t>
  </si>
  <si>
    <t>Газопровод высокого давления с установкой ШРП в д. Федяково Кстовского района (закольцовка)</t>
  </si>
  <si>
    <t>100-150</t>
  </si>
  <si>
    <t>Межпоселковый газопровод высокого давления к р.п. Теша Навашинского района</t>
  </si>
  <si>
    <t>Распределительные газопроводы р.п.Теша Навашинского района</t>
  </si>
  <si>
    <t>110-160</t>
  </si>
  <si>
    <t>60-160</t>
  </si>
  <si>
    <t>3 кв. 2016</t>
  </si>
  <si>
    <t>Межпоселковый газопровод высокого давления д.Озеро-п.Фанерный городского округа Семеновский</t>
  </si>
  <si>
    <t>4 кв.2015</t>
  </si>
  <si>
    <t>Межпоселковый газопровод высокого давления п.Фанерный - с.Ильино-Заборское городского округа Семеновский</t>
  </si>
  <si>
    <t>4 кв. 2016</t>
  </si>
  <si>
    <t>Распределительные газопроводы с.Яковское Сосновского района</t>
  </si>
  <si>
    <t>Газоснабжение с.Малахово Сосновского района</t>
  </si>
  <si>
    <t>1 кв. 2012</t>
  </si>
  <si>
    <t>Распределительные газопроводы высокого и низкого давления с.Белое, д.Ломки Чкаловского района</t>
  </si>
  <si>
    <t>Распределительные газопроводы высокого и низкого давления с.Корино Шатковского района</t>
  </si>
  <si>
    <t>Закольцовка газопроводов низкого давления от ГРП-207 до ГРП-208 по Московскому шоссе в г. Н.Новгороде</t>
  </si>
  <si>
    <t>Закольцовка газопроводов высокого и низкого давления с установкой ГРПБ по ул. Шапошникова в г. Н.Новгороде</t>
  </si>
  <si>
    <t>Закольцовка газопроводов среднего и низкого давления с установкой ГРПБ в районе стадиона «Радий» в г. Н.Новгороде</t>
  </si>
  <si>
    <t>Закольцовка газопроводов низкого давления по ул. Шахунская – ул. Физкультурная в г. Н.Новгороде</t>
  </si>
  <si>
    <t>57-150</t>
  </si>
  <si>
    <t>Расширение газораспределительной сети Сосновского района Нижегородской области. Распределительные газопроводы низкого давления и газопроводы- вводы к жилым домам с.Селитьба</t>
  </si>
  <si>
    <t>57-159</t>
  </si>
  <si>
    <t>Экскаватор JCB 3СХ SM</t>
  </si>
  <si>
    <t>Автокран КС-35714 (КАМАЗ-53605)</t>
  </si>
  <si>
    <t>3 кв. 2013</t>
  </si>
  <si>
    <t>Строительство административного здания Навашинской газовой службы</t>
  </si>
  <si>
    <t>Реконструкция участка газопровода (увеличение диаметра) в/д от д. Зименки до ответвления на ДНТ "Солнечное" (инв.№КС0000000018)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</si>
</sst>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9"/>
  <sheetViews>
    <sheetView tabSelected="1" zoomScaleSheetLayoutView="100" zoomScalePageLayoutView="0" workbookViewId="0" topLeftCell="A1">
      <pane xSplit="61" ySplit="10" topLeftCell="BJ11" activePane="bottomRight" state="frozen"/>
      <selection pane="topLeft" activeCell="A1" sqref="A1"/>
      <selection pane="topRight" activeCell="BJ1" sqref="BJ1"/>
      <selection pane="bottomLeft" activeCell="A11" sqref="A11"/>
      <selection pane="bottomRight" activeCell="A1" sqref="A1:IV16384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23</v>
      </c>
    </row>
    <row r="2" s="1" customFormat="1" ht="12">
      <c r="FE2" s="2" t="s">
        <v>21</v>
      </c>
    </row>
    <row r="3" s="1" customFormat="1" ht="12">
      <c r="FE3" s="2" t="s">
        <v>22</v>
      </c>
    </row>
    <row r="5" spans="75:137" s="4" customFormat="1" ht="18.75">
      <c r="BW5" s="5" t="s">
        <v>24</v>
      </c>
      <c r="BY5" s="60" t="s">
        <v>41</v>
      </c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EB5" s="5" t="s">
        <v>44</v>
      </c>
      <c r="EC5" s="61" t="s">
        <v>75</v>
      </c>
      <c r="ED5" s="61"/>
      <c r="EE5" s="61"/>
      <c r="EF5" s="61"/>
      <c r="EG5" s="4" t="s">
        <v>25</v>
      </c>
    </row>
    <row r="6" spans="77:119" s="1" customFormat="1" ht="13.5" customHeight="1">
      <c r="BY6" s="62" t="s">
        <v>26</v>
      </c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</row>
    <row r="7" spans="1:161" s="4" customFormat="1" ht="15.75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</row>
    <row r="8" ht="13.5" thickBot="1"/>
    <row r="9" spans="1:161" s="1" customFormat="1" ht="26.25" customHeight="1" thickBot="1">
      <c r="A9" s="29" t="s">
        <v>0</v>
      </c>
      <c r="B9" s="29"/>
      <c r="C9" s="29"/>
      <c r="D9" s="29"/>
      <c r="E9" s="29"/>
      <c r="F9" s="29"/>
      <c r="G9" s="29" t="s">
        <v>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 t="s">
        <v>2</v>
      </c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 t="s">
        <v>3</v>
      </c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 t="s">
        <v>4</v>
      </c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1" customFormat="1" ht="61.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 t="s">
        <v>5</v>
      </c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 t="s">
        <v>6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 t="s">
        <v>7</v>
      </c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 t="s">
        <v>8</v>
      </c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 t="s">
        <v>15</v>
      </c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 t="s">
        <v>29</v>
      </c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 t="s">
        <v>16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1" customFormat="1" ht="12.75" customHeight="1" thickBot="1">
      <c r="A11" s="30">
        <v>1</v>
      </c>
      <c r="B11" s="30"/>
      <c r="C11" s="30"/>
      <c r="D11" s="30"/>
      <c r="E11" s="30"/>
      <c r="F11" s="30"/>
      <c r="G11" s="30"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>
        <v>3</v>
      </c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>
        <v>4</v>
      </c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>
        <v>5</v>
      </c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>
        <v>6</v>
      </c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>
        <v>7</v>
      </c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>
        <v>8</v>
      </c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>
        <v>9</v>
      </c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</row>
    <row r="12" spans="1:161" s="7" customFormat="1" ht="13.5" customHeight="1">
      <c r="A12" s="33" t="s">
        <v>9</v>
      </c>
      <c r="B12" s="34"/>
      <c r="C12" s="34"/>
      <c r="D12" s="34"/>
      <c r="E12" s="34"/>
      <c r="F12" s="35"/>
      <c r="G12" s="6"/>
      <c r="H12" s="36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13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5"/>
      <c r="BW12" s="13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21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3"/>
      <c r="CW12" s="37">
        <f>CW13+CW64+CW68</f>
        <v>705267.2199999999</v>
      </c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8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</row>
    <row r="13" spans="1:161" s="1" customFormat="1" ht="26.25" customHeight="1">
      <c r="A13" s="39" t="s">
        <v>10</v>
      </c>
      <c r="B13" s="40"/>
      <c r="C13" s="40"/>
      <c r="D13" s="40"/>
      <c r="E13" s="40"/>
      <c r="F13" s="41"/>
      <c r="G13" s="8"/>
      <c r="H13" s="12" t="s">
        <v>28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5"/>
      <c r="BW13" s="13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3"/>
      <c r="CW13" s="45">
        <f>CW15+CW60</f>
        <v>603018.8499999999</v>
      </c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</row>
    <row r="14" spans="1:161" s="1" customFormat="1" ht="24" customHeight="1">
      <c r="A14" s="39"/>
      <c r="B14" s="40"/>
      <c r="C14" s="40"/>
      <c r="D14" s="40"/>
      <c r="E14" s="40"/>
      <c r="F14" s="41"/>
      <c r="G14" s="9"/>
      <c r="H14" s="48" t="s">
        <v>11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13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5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/>
      <c r="CJ14" s="21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3"/>
      <c r="CW14" s="45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2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6"/>
    </row>
    <row r="15" spans="1:161" s="7" customFormat="1" ht="13.5" customHeight="1">
      <c r="A15" s="76" t="s">
        <v>12</v>
      </c>
      <c r="B15" s="77"/>
      <c r="C15" s="77"/>
      <c r="D15" s="77"/>
      <c r="E15" s="77"/>
      <c r="F15" s="78"/>
      <c r="G15" s="79"/>
      <c r="H15" s="80" t="s">
        <v>42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76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8"/>
      <c r="BW15" s="76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8"/>
      <c r="CJ15" s="69">
        <f>SUM(CJ16:CV59)</f>
        <v>1331449.0209650293</v>
      </c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81"/>
      <c r="CW15" s="69">
        <f>SUM(CW16:DI59)</f>
        <v>385703.1099999999</v>
      </c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81"/>
      <c r="DJ15" s="82">
        <f>SUM(DJ16:DX60)</f>
        <v>406.48260000000005</v>
      </c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3" t="s">
        <v>40</v>
      </c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>
        <f>SUM(EO16:FE58)</f>
        <v>66</v>
      </c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</row>
    <row r="16" spans="1:161" s="7" customFormat="1" ht="36" customHeight="1">
      <c r="A16" s="76"/>
      <c r="B16" s="77"/>
      <c r="C16" s="77"/>
      <c r="D16" s="77"/>
      <c r="E16" s="77"/>
      <c r="F16" s="78"/>
      <c r="G16" s="79"/>
      <c r="H16" s="84" t="s">
        <v>30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76" t="s">
        <v>33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8"/>
      <c r="BW16" s="76" t="s">
        <v>36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8"/>
      <c r="CJ16" s="85">
        <v>47149.65</v>
      </c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86"/>
      <c r="CW16" s="69">
        <v>32414.66</v>
      </c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82">
        <v>19.5</v>
      </c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3" t="s">
        <v>76</v>
      </c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>
        <v>5</v>
      </c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7" customFormat="1" ht="27" customHeight="1">
      <c r="A17" s="76"/>
      <c r="B17" s="77"/>
      <c r="C17" s="77"/>
      <c r="D17" s="77"/>
      <c r="E17" s="77"/>
      <c r="F17" s="78"/>
      <c r="G17" s="79"/>
      <c r="H17" s="84" t="s">
        <v>50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76" t="s">
        <v>51</v>
      </c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8"/>
      <c r="BW17" s="76" t="s">
        <v>52</v>
      </c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8"/>
      <c r="CJ17" s="69">
        <v>81373.11096502934</v>
      </c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86"/>
      <c r="CW17" s="69">
        <v>4162.06</v>
      </c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82">
        <v>25</v>
      </c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3" t="s">
        <v>66</v>
      </c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>
        <v>5</v>
      </c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</row>
    <row r="18" spans="1:161" s="7" customFormat="1" ht="25.5" customHeight="1">
      <c r="A18" s="76"/>
      <c r="B18" s="77"/>
      <c r="C18" s="77"/>
      <c r="D18" s="77"/>
      <c r="E18" s="77"/>
      <c r="F18" s="78"/>
      <c r="G18" s="79"/>
      <c r="H18" s="84" t="s">
        <v>53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76" t="s">
        <v>56</v>
      </c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8"/>
      <c r="BW18" s="76" t="s">
        <v>52</v>
      </c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8"/>
      <c r="CJ18" s="85">
        <v>29216.13</v>
      </c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86"/>
      <c r="CW18" s="69">
        <v>1465.06</v>
      </c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82">
        <v>9.85</v>
      </c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7" t="s">
        <v>37</v>
      </c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81"/>
      <c r="EO18" s="87">
        <v>3</v>
      </c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81"/>
    </row>
    <row r="19" spans="1:161" s="7" customFormat="1" ht="24" customHeight="1">
      <c r="A19" s="76"/>
      <c r="B19" s="77"/>
      <c r="C19" s="77"/>
      <c r="D19" s="77"/>
      <c r="E19" s="77"/>
      <c r="F19" s="78"/>
      <c r="G19" s="79"/>
      <c r="H19" s="84" t="s">
        <v>55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76" t="s">
        <v>56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8"/>
      <c r="BW19" s="76" t="s">
        <v>52</v>
      </c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8"/>
      <c r="CJ19" s="69">
        <v>12670.3</v>
      </c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86"/>
      <c r="CW19" s="85">
        <v>1204.2</v>
      </c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81"/>
      <c r="DJ19" s="82">
        <v>3.9</v>
      </c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3" t="s">
        <v>37</v>
      </c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>
        <v>1</v>
      </c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</row>
    <row r="20" spans="1:161" s="7" customFormat="1" ht="24" customHeight="1">
      <c r="A20" s="76"/>
      <c r="B20" s="77"/>
      <c r="C20" s="77"/>
      <c r="D20" s="77"/>
      <c r="E20" s="77"/>
      <c r="F20" s="78"/>
      <c r="G20" s="79"/>
      <c r="H20" s="84" t="s">
        <v>77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76" t="s">
        <v>72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8"/>
      <c r="BW20" s="76" t="s">
        <v>78</v>
      </c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8"/>
      <c r="CJ20" s="69">
        <v>28868.95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86"/>
      <c r="CW20" s="85">
        <v>5206.36</v>
      </c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81"/>
      <c r="DJ20" s="82">
        <v>9.5</v>
      </c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3" t="s">
        <v>37</v>
      </c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>
        <v>1</v>
      </c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</row>
    <row r="21" spans="1:161" s="7" customFormat="1" ht="24" customHeight="1">
      <c r="A21" s="76"/>
      <c r="B21" s="77"/>
      <c r="C21" s="77"/>
      <c r="D21" s="77"/>
      <c r="E21" s="77"/>
      <c r="F21" s="78"/>
      <c r="G21" s="79"/>
      <c r="H21" s="84" t="s">
        <v>31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76" t="s">
        <v>33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6" t="s">
        <v>36</v>
      </c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8"/>
      <c r="CJ21" s="69">
        <v>22475.2</v>
      </c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86"/>
      <c r="CW21" s="69">
        <v>14014</v>
      </c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82">
        <v>7.24</v>
      </c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3" t="s">
        <v>38</v>
      </c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>
        <v>2</v>
      </c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</row>
    <row r="22" spans="1:161" s="7" customFormat="1" ht="86.25" customHeight="1">
      <c r="A22" s="76"/>
      <c r="B22" s="77"/>
      <c r="C22" s="77"/>
      <c r="D22" s="77"/>
      <c r="E22" s="77"/>
      <c r="F22" s="78"/>
      <c r="G22" s="79"/>
      <c r="H22" s="84" t="s">
        <v>79</v>
      </c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76" t="s">
        <v>56</v>
      </c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8"/>
      <c r="BW22" s="76" t="s">
        <v>54</v>
      </c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8"/>
      <c r="CJ22" s="69">
        <v>38295.77</v>
      </c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86"/>
      <c r="CW22" s="69">
        <v>25359</v>
      </c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82">
        <v>29.41</v>
      </c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3" t="s">
        <v>37</v>
      </c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>
        <v>3</v>
      </c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</row>
    <row r="23" spans="1:161" s="7" customFormat="1" ht="24" customHeight="1">
      <c r="A23" s="76"/>
      <c r="B23" s="77"/>
      <c r="C23" s="77"/>
      <c r="D23" s="77"/>
      <c r="E23" s="77"/>
      <c r="F23" s="78"/>
      <c r="G23" s="79"/>
      <c r="H23" s="84" t="s">
        <v>80</v>
      </c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76" t="s">
        <v>81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8"/>
      <c r="BW23" s="76" t="s">
        <v>82</v>
      </c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8"/>
      <c r="CJ23" s="69">
        <v>36571.44</v>
      </c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86"/>
      <c r="CW23" s="69">
        <v>7629.01</v>
      </c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82">
        <v>10</v>
      </c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3" t="s">
        <v>37</v>
      </c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>
        <v>1</v>
      </c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</row>
    <row r="24" spans="1:161" s="7" customFormat="1" ht="24" customHeight="1">
      <c r="A24" s="76"/>
      <c r="B24" s="77"/>
      <c r="C24" s="77"/>
      <c r="D24" s="77"/>
      <c r="E24" s="77"/>
      <c r="F24" s="78"/>
      <c r="G24" s="79"/>
      <c r="H24" s="84" t="s">
        <v>58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76" t="s">
        <v>56</v>
      </c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8"/>
      <c r="BW24" s="76" t="s">
        <v>36</v>
      </c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8"/>
      <c r="CJ24" s="69">
        <v>10875.79</v>
      </c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86"/>
      <c r="CW24" s="69">
        <v>9398.55</v>
      </c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82">
        <f>52/1000+5.033</f>
        <v>5.085</v>
      </c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3" t="s">
        <v>38</v>
      </c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>
        <v>1</v>
      </c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</row>
    <row r="25" spans="1:161" s="7" customFormat="1" ht="24" customHeight="1">
      <c r="A25" s="76"/>
      <c r="B25" s="77"/>
      <c r="C25" s="77"/>
      <c r="D25" s="77"/>
      <c r="E25" s="77"/>
      <c r="F25" s="78"/>
      <c r="G25" s="79"/>
      <c r="H25" s="84" t="s">
        <v>83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76" t="s">
        <v>33</v>
      </c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8"/>
      <c r="BW25" s="76" t="s">
        <v>35</v>
      </c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8"/>
      <c r="CJ25" s="69">
        <v>10059.24</v>
      </c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86"/>
      <c r="CW25" s="69">
        <v>763.76</v>
      </c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82">
        <v>5</v>
      </c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3" t="s">
        <v>37</v>
      </c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>
        <v>1</v>
      </c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</row>
    <row r="26" spans="1:161" s="7" customFormat="1" ht="48" customHeight="1">
      <c r="A26" s="76"/>
      <c r="B26" s="77"/>
      <c r="C26" s="77"/>
      <c r="D26" s="77"/>
      <c r="E26" s="77"/>
      <c r="F26" s="78"/>
      <c r="G26" s="79"/>
      <c r="H26" s="84" t="s">
        <v>84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76" t="s">
        <v>81</v>
      </c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8"/>
      <c r="BW26" s="76" t="s">
        <v>86</v>
      </c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8"/>
      <c r="CJ26" s="69">
        <v>14089.07</v>
      </c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86"/>
      <c r="CW26" s="69">
        <v>1903.4</v>
      </c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82">
        <v>7.18</v>
      </c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3" t="s">
        <v>87</v>
      </c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>
        <v>0</v>
      </c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</row>
    <row r="27" spans="1:161" s="7" customFormat="1" ht="63.75" customHeight="1">
      <c r="A27" s="76"/>
      <c r="B27" s="77"/>
      <c r="C27" s="77"/>
      <c r="D27" s="77"/>
      <c r="E27" s="77"/>
      <c r="F27" s="78"/>
      <c r="G27" s="79"/>
      <c r="H27" s="84" t="s">
        <v>85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76" t="s">
        <v>81</v>
      </c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8"/>
      <c r="BW27" s="76" t="s">
        <v>86</v>
      </c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8"/>
      <c r="CJ27" s="69">
        <v>9730</v>
      </c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86"/>
      <c r="CW27" s="69">
        <v>1511.38</v>
      </c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82">
        <v>5.52</v>
      </c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3" t="s">
        <v>88</v>
      </c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>
        <v>2</v>
      </c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</row>
    <row r="28" spans="1:161" s="7" customFormat="1" ht="40.5" customHeight="1">
      <c r="A28" s="76"/>
      <c r="B28" s="77"/>
      <c r="C28" s="77"/>
      <c r="D28" s="77"/>
      <c r="E28" s="77"/>
      <c r="F28" s="78"/>
      <c r="G28" s="79"/>
      <c r="H28" s="84" t="s">
        <v>89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6" t="s">
        <v>72</v>
      </c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8"/>
      <c r="BW28" s="76" t="s">
        <v>91</v>
      </c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8"/>
      <c r="CJ28" s="69">
        <v>7527.97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86"/>
      <c r="CW28" s="69">
        <v>6416.57</v>
      </c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82">
        <v>3.79</v>
      </c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3" t="s">
        <v>92</v>
      </c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>
        <v>0</v>
      </c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</row>
    <row r="29" spans="1:161" s="7" customFormat="1" ht="36" customHeight="1">
      <c r="A29" s="76"/>
      <c r="B29" s="77"/>
      <c r="C29" s="77"/>
      <c r="D29" s="77"/>
      <c r="E29" s="77"/>
      <c r="F29" s="78"/>
      <c r="G29" s="79"/>
      <c r="H29" s="84" t="s">
        <v>90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6" t="s">
        <v>72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 t="s">
        <v>91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8"/>
      <c r="CJ29" s="69">
        <v>7352.65</v>
      </c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86"/>
      <c r="CW29" s="69">
        <v>6168.08</v>
      </c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82">
        <v>4.07</v>
      </c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3" t="s">
        <v>88</v>
      </c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>
        <v>0</v>
      </c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</row>
    <row r="30" spans="1:161" s="7" customFormat="1" ht="36.75" customHeight="1">
      <c r="A30" s="76"/>
      <c r="B30" s="77"/>
      <c r="C30" s="77"/>
      <c r="D30" s="77"/>
      <c r="E30" s="77"/>
      <c r="F30" s="78"/>
      <c r="G30" s="79"/>
      <c r="H30" s="84" t="s">
        <v>93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6" t="s">
        <v>81</v>
      </c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8"/>
      <c r="BW30" s="76" t="s">
        <v>94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8"/>
      <c r="CJ30" s="69">
        <v>5953.24</v>
      </c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86"/>
      <c r="CW30" s="69">
        <v>654.69</v>
      </c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82">
        <v>2.44</v>
      </c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3" t="s">
        <v>95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>
        <v>0</v>
      </c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</row>
    <row r="31" spans="1:161" s="7" customFormat="1" ht="24" customHeight="1">
      <c r="A31" s="76"/>
      <c r="B31" s="77"/>
      <c r="C31" s="77"/>
      <c r="D31" s="77"/>
      <c r="E31" s="77"/>
      <c r="F31" s="78"/>
      <c r="G31" s="79"/>
      <c r="H31" s="84" t="s">
        <v>59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76" t="s">
        <v>56</v>
      </c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8"/>
      <c r="BW31" s="76" t="s">
        <v>36</v>
      </c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8"/>
      <c r="CJ31" s="69">
        <v>11393.47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86"/>
      <c r="CW31" s="69">
        <v>10181.17</v>
      </c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82">
        <v>4.0596</v>
      </c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3" t="s">
        <v>37</v>
      </c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>
        <v>1</v>
      </c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</row>
    <row r="32" spans="1:161" s="7" customFormat="1" ht="24" customHeight="1">
      <c r="A32" s="76"/>
      <c r="B32" s="77"/>
      <c r="C32" s="77"/>
      <c r="D32" s="77"/>
      <c r="E32" s="77"/>
      <c r="F32" s="78"/>
      <c r="G32" s="79"/>
      <c r="H32" s="84" t="s">
        <v>96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76" t="s">
        <v>56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8"/>
      <c r="BW32" s="76" t="s">
        <v>36</v>
      </c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8"/>
      <c r="CJ32" s="69">
        <v>17995.85</v>
      </c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86"/>
      <c r="CW32" s="69">
        <v>14351.38</v>
      </c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82">
        <v>12.303</v>
      </c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3" t="s">
        <v>37</v>
      </c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>
        <v>2</v>
      </c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</row>
    <row r="33" spans="1:161" s="7" customFormat="1" ht="38.25" customHeight="1">
      <c r="A33" s="76"/>
      <c r="B33" s="77"/>
      <c r="C33" s="77"/>
      <c r="D33" s="77"/>
      <c r="E33" s="77"/>
      <c r="F33" s="78"/>
      <c r="G33" s="79"/>
      <c r="H33" s="84" t="s">
        <v>97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76" t="s">
        <v>81</v>
      </c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8"/>
      <c r="BW33" s="76" t="s">
        <v>94</v>
      </c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8"/>
      <c r="CJ33" s="69">
        <v>6600.03</v>
      </c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86"/>
      <c r="CW33" s="69">
        <v>1208.28</v>
      </c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82">
        <v>4.41</v>
      </c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3" t="s">
        <v>88</v>
      </c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>
        <v>0</v>
      </c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</row>
    <row r="34" spans="1:161" s="7" customFormat="1" ht="49.5" customHeight="1">
      <c r="A34" s="76"/>
      <c r="B34" s="77"/>
      <c r="C34" s="77"/>
      <c r="D34" s="77"/>
      <c r="E34" s="77"/>
      <c r="F34" s="78"/>
      <c r="G34" s="79"/>
      <c r="H34" s="84" t="s">
        <v>32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8"/>
      <c r="BJ34" s="76" t="s">
        <v>33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8"/>
      <c r="BW34" s="76" t="s">
        <v>54</v>
      </c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8"/>
      <c r="CJ34" s="69">
        <v>52862.82</v>
      </c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86"/>
      <c r="CW34" s="69">
        <v>30694.65</v>
      </c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82">
        <v>16.4</v>
      </c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3" t="s">
        <v>37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>
        <v>4</v>
      </c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</row>
    <row r="35" spans="1:161" s="7" customFormat="1" ht="38.25" customHeight="1">
      <c r="A35" s="76"/>
      <c r="B35" s="77"/>
      <c r="C35" s="77"/>
      <c r="D35" s="77"/>
      <c r="E35" s="77"/>
      <c r="F35" s="78"/>
      <c r="G35" s="79"/>
      <c r="H35" s="84" t="s">
        <v>57</v>
      </c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8"/>
      <c r="BJ35" s="76" t="s">
        <v>56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8"/>
      <c r="BW35" s="76" t="s">
        <v>36</v>
      </c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8"/>
      <c r="CJ35" s="69">
        <v>4344.45</v>
      </c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86"/>
      <c r="CW35" s="69">
        <v>2835.37</v>
      </c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82">
        <v>2.362</v>
      </c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3" t="s">
        <v>37</v>
      </c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>
        <v>0</v>
      </c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</row>
    <row r="36" spans="1:161" s="7" customFormat="1" ht="37.5" customHeight="1">
      <c r="A36" s="76"/>
      <c r="B36" s="77"/>
      <c r="C36" s="77"/>
      <c r="D36" s="77"/>
      <c r="E36" s="77"/>
      <c r="F36" s="78"/>
      <c r="G36" s="79"/>
      <c r="H36" s="84" t="s">
        <v>60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8"/>
      <c r="BJ36" s="76" t="s">
        <v>51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8"/>
      <c r="BW36" s="76" t="s">
        <v>52</v>
      </c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8"/>
      <c r="CJ36" s="69">
        <v>16589.01</v>
      </c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86"/>
      <c r="CW36" s="69">
        <v>1482.13</v>
      </c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82">
        <v>5.5</v>
      </c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3" t="s">
        <v>37</v>
      </c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>
        <v>1</v>
      </c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</row>
    <row r="37" spans="1:161" s="7" customFormat="1" ht="26.25" customHeight="1">
      <c r="A37" s="76"/>
      <c r="B37" s="77"/>
      <c r="C37" s="77"/>
      <c r="D37" s="77"/>
      <c r="E37" s="77"/>
      <c r="F37" s="78"/>
      <c r="G37" s="79"/>
      <c r="H37" s="84" t="s">
        <v>61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76" t="s">
        <v>51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8"/>
      <c r="BW37" s="76" t="s">
        <v>52</v>
      </c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8"/>
      <c r="CJ37" s="69">
        <v>28029.02</v>
      </c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86"/>
      <c r="CW37" s="69">
        <v>2320.37</v>
      </c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82">
        <v>9.5</v>
      </c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3" t="s">
        <v>37</v>
      </c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>
        <v>1</v>
      </c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</row>
    <row r="38" spans="1:161" s="7" customFormat="1" ht="29.25" customHeight="1">
      <c r="A38" s="76"/>
      <c r="B38" s="77"/>
      <c r="C38" s="77"/>
      <c r="D38" s="77"/>
      <c r="E38" s="77"/>
      <c r="F38" s="78"/>
      <c r="G38" s="79"/>
      <c r="H38" s="84" t="s">
        <v>98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76" t="s">
        <v>73</v>
      </c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8"/>
      <c r="BW38" s="76" t="s">
        <v>86</v>
      </c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8"/>
      <c r="CJ38" s="69">
        <v>8031.36</v>
      </c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86"/>
      <c r="CW38" s="69">
        <v>794.57</v>
      </c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82">
        <v>2.5</v>
      </c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3" t="s">
        <v>99</v>
      </c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>
        <v>1</v>
      </c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</row>
    <row r="39" spans="1:161" s="7" customFormat="1" ht="38.25" customHeight="1">
      <c r="A39" s="76"/>
      <c r="B39" s="77"/>
      <c r="C39" s="77"/>
      <c r="D39" s="77"/>
      <c r="E39" s="77"/>
      <c r="F39" s="78"/>
      <c r="G39" s="79"/>
      <c r="H39" s="84" t="s">
        <v>62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76" t="s">
        <v>56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8"/>
      <c r="BW39" s="76" t="s">
        <v>36</v>
      </c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8"/>
      <c r="CJ39" s="69">
        <v>43595.44</v>
      </c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86"/>
      <c r="CW39" s="69">
        <v>40172.1</v>
      </c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82">
        <v>10.314</v>
      </c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3" t="s">
        <v>37</v>
      </c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>
        <v>3</v>
      </c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</row>
    <row r="40" spans="1:161" s="7" customFormat="1" ht="24" customHeight="1">
      <c r="A40" s="76"/>
      <c r="B40" s="77"/>
      <c r="C40" s="77"/>
      <c r="D40" s="77"/>
      <c r="E40" s="77"/>
      <c r="F40" s="78"/>
      <c r="G40" s="79"/>
      <c r="H40" s="84" t="s">
        <v>100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76" t="s">
        <v>73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8"/>
      <c r="BW40" s="76" t="s">
        <v>86</v>
      </c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8"/>
      <c r="CJ40" s="69">
        <v>70053.37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86"/>
      <c r="CW40" s="69">
        <v>6394.67</v>
      </c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82">
        <v>15</v>
      </c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3" t="s">
        <v>102</v>
      </c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>
        <v>3</v>
      </c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</row>
    <row r="41" spans="1:161" s="7" customFormat="1" ht="26.25" customHeight="1">
      <c r="A41" s="76"/>
      <c r="B41" s="77"/>
      <c r="C41" s="77"/>
      <c r="D41" s="77"/>
      <c r="E41" s="77"/>
      <c r="F41" s="78"/>
      <c r="G41" s="79"/>
      <c r="H41" s="84" t="s">
        <v>101</v>
      </c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76" t="s">
        <v>81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8"/>
      <c r="BW41" s="76" t="s">
        <v>104</v>
      </c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8"/>
      <c r="CJ41" s="69">
        <v>73025.19</v>
      </c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86"/>
      <c r="CW41" s="69">
        <v>14463.02</v>
      </c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82">
        <v>20</v>
      </c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3" t="s">
        <v>103</v>
      </c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>
        <v>0</v>
      </c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</row>
    <row r="42" spans="1:161" s="7" customFormat="1" ht="30.75" customHeight="1">
      <c r="A42" s="76"/>
      <c r="B42" s="77"/>
      <c r="C42" s="77"/>
      <c r="D42" s="77"/>
      <c r="E42" s="77"/>
      <c r="F42" s="78"/>
      <c r="G42" s="79"/>
      <c r="H42" s="84" t="s">
        <v>63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76" t="s">
        <v>33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8"/>
      <c r="BW42" s="76" t="s">
        <v>52</v>
      </c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8"/>
      <c r="CJ42" s="69">
        <v>138278.58</v>
      </c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86"/>
      <c r="CW42" s="69">
        <v>60338.37</v>
      </c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82">
        <v>24.65</v>
      </c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3" t="s">
        <v>39</v>
      </c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>
        <v>4</v>
      </c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</row>
    <row r="43" spans="1:161" s="7" customFormat="1" ht="28.5" customHeight="1">
      <c r="A43" s="76"/>
      <c r="B43" s="77"/>
      <c r="C43" s="77"/>
      <c r="D43" s="77"/>
      <c r="E43" s="77"/>
      <c r="F43" s="78"/>
      <c r="G43" s="79"/>
      <c r="H43" s="84" t="s">
        <v>105</v>
      </c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76" t="s">
        <v>51</v>
      </c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8"/>
      <c r="BW43" s="76" t="s">
        <v>106</v>
      </c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8"/>
      <c r="CJ43" s="69">
        <v>139188.86</v>
      </c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86"/>
      <c r="CW43" s="69">
        <v>3993.01</v>
      </c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82">
        <v>25</v>
      </c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3" t="s">
        <v>39</v>
      </c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>
        <v>3</v>
      </c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</row>
    <row r="44" spans="1:161" s="7" customFormat="1" ht="27" customHeight="1">
      <c r="A44" s="76"/>
      <c r="B44" s="77"/>
      <c r="C44" s="77"/>
      <c r="D44" s="77"/>
      <c r="E44" s="77"/>
      <c r="F44" s="78"/>
      <c r="G44" s="79"/>
      <c r="H44" s="84" t="s">
        <v>107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76" t="s">
        <v>81</v>
      </c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8"/>
      <c r="BW44" s="76" t="s">
        <v>108</v>
      </c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8"/>
      <c r="CJ44" s="69">
        <v>86397.55</v>
      </c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86"/>
      <c r="CW44" s="69">
        <v>9764.58</v>
      </c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82">
        <v>15</v>
      </c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3" t="s">
        <v>39</v>
      </c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>
        <v>3</v>
      </c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</row>
    <row r="45" spans="1:161" s="7" customFormat="1" ht="39" customHeight="1">
      <c r="A45" s="76"/>
      <c r="B45" s="77"/>
      <c r="C45" s="77"/>
      <c r="D45" s="77"/>
      <c r="E45" s="77"/>
      <c r="F45" s="78"/>
      <c r="G45" s="79"/>
      <c r="H45" s="84" t="s">
        <v>64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76" t="s">
        <v>72</v>
      </c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8"/>
      <c r="BW45" s="76" t="s">
        <v>94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8"/>
      <c r="CJ45" s="69">
        <v>43229</v>
      </c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86"/>
      <c r="CW45" s="69">
        <v>10165.2</v>
      </c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82">
        <v>15</v>
      </c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3" t="s">
        <v>66</v>
      </c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>
        <v>6</v>
      </c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</row>
    <row r="46" spans="1:161" s="7" customFormat="1" ht="39" customHeight="1">
      <c r="A46" s="76"/>
      <c r="B46" s="77"/>
      <c r="C46" s="77"/>
      <c r="D46" s="77"/>
      <c r="E46" s="77"/>
      <c r="F46" s="78"/>
      <c r="G46" s="79"/>
      <c r="H46" s="84" t="s">
        <v>65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8"/>
      <c r="BJ46" s="76" t="s">
        <v>56</v>
      </c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8"/>
      <c r="BW46" s="76" t="s">
        <v>36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8"/>
      <c r="CJ46" s="69">
        <v>9669.18</v>
      </c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86"/>
      <c r="CW46" s="69">
        <v>8722.4</v>
      </c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82">
        <v>5.1</v>
      </c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3" t="s">
        <v>67</v>
      </c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>
        <v>1</v>
      </c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</row>
    <row r="47" spans="1:161" s="7" customFormat="1" ht="24" customHeight="1">
      <c r="A47" s="76"/>
      <c r="B47" s="77"/>
      <c r="C47" s="77"/>
      <c r="D47" s="77"/>
      <c r="E47" s="77"/>
      <c r="F47" s="78"/>
      <c r="G47" s="79"/>
      <c r="H47" s="84" t="s">
        <v>109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76" t="s">
        <v>81</v>
      </c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8"/>
      <c r="BW47" s="76" t="s">
        <v>78</v>
      </c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8"/>
      <c r="CJ47" s="69">
        <v>12125.82</v>
      </c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86"/>
      <c r="CW47" s="69">
        <v>4062</v>
      </c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82">
        <v>5</v>
      </c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3" t="s">
        <v>38</v>
      </c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>
        <v>0</v>
      </c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</row>
    <row r="48" spans="1:161" s="7" customFormat="1" ht="21" customHeight="1">
      <c r="A48" s="76"/>
      <c r="B48" s="77"/>
      <c r="C48" s="77"/>
      <c r="D48" s="77"/>
      <c r="E48" s="77"/>
      <c r="F48" s="78"/>
      <c r="G48" s="79"/>
      <c r="H48" s="84" t="s">
        <v>110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76" t="s">
        <v>81</v>
      </c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8"/>
      <c r="BW48" s="76" t="s">
        <v>86</v>
      </c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8"/>
      <c r="CJ48" s="69">
        <v>18493.32</v>
      </c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86"/>
      <c r="CW48" s="69">
        <v>2678.91</v>
      </c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82">
        <v>10</v>
      </c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3" t="s">
        <v>88</v>
      </c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>
        <v>0</v>
      </c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</row>
    <row r="49" spans="1:161" s="7" customFormat="1" ht="48" customHeight="1">
      <c r="A49" s="76"/>
      <c r="B49" s="77"/>
      <c r="C49" s="77"/>
      <c r="D49" s="77"/>
      <c r="E49" s="77"/>
      <c r="F49" s="78"/>
      <c r="G49" s="79"/>
      <c r="H49" s="84" t="s">
        <v>119</v>
      </c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8"/>
      <c r="BJ49" s="76" t="s">
        <v>81</v>
      </c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8"/>
      <c r="BW49" s="76" t="s">
        <v>86</v>
      </c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8"/>
      <c r="CJ49" s="85">
        <v>30844.2</v>
      </c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86"/>
      <c r="CW49" s="85">
        <v>4902.41</v>
      </c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86"/>
      <c r="DJ49" s="82">
        <v>18.3</v>
      </c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3" t="s">
        <v>120</v>
      </c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7">
        <v>0</v>
      </c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81"/>
    </row>
    <row r="50" spans="1:161" s="7" customFormat="1" ht="30" customHeight="1">
      <c r="A50" s="76"/>
      <c r="B50" s="77"/>
      <c r="C50" s="77"/>
      <c r="D50" s="77"/>
      <c r="E50" s="77"/>
      <c r="F50" s="78"/>
      <c r="G50" s="79"/>
      <c r="H50" s="84" t="s">
        <v>68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76" t="s">
        <v>111</v>
      </c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8"/>
      <c r="BW50" s="76" t="s">
        <v>86</v>
      </c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8"/>
      <c r="CJ50" s="69">
        <v>14663.7</v>
      </c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86"/>
      <c r="CW50" s="69">
        <v>995.77</v>
      </c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82">
        <v>4.5</v>
      </c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3" t="s">
        <v>88</v>
      </c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>
        <v>2</v>
      </c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</row>
    <row r="51" spans="1:161" s="7" customFormat="1" ht="28.5" customHeight="1">
      <c r="A51" s="76"/>
      <c r="B51" s="77"/>
      <c r="C51" s="77"/>
      <c r="D51" s="77"/>
      <c r="E51" s="77"/>
      <c r="F51" s="78"/>
      <c r="G51" s="79"/>
      <c r="H51" s="84" t="s">
        <v>112</v>
      </c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76" t="s">
        <v>81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8"/>
      <c r="BW51" s="76" t="s">
        <v>86</v>
      </c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8"/>
      <c r="CJ51" s="69">
        <v>19965.27</v>
      </c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86"/>
      <c r="CW51" s="69">
        <v>5486.16</v>
      </c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82">
        <v>10.12</v>
      </c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3" t="s">
        <v>88</v>
      </c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>
        <v>3</v>
      </c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</row>
    <row r="52" spans="1:161" s="7" customFormat="1" ht="28.5" customHeight="1">
      <c r="A52" s="76"/>
      <c r="B52" s="77"/>
      <c r="C52" s="77"/>
      <c r="D52" s="77"/>
      <c r="E52" s="77"/>
      <c r="F52" s="78"/>
      <c r="G52" s="79"/>
      <c r="H52" s="84" t="s">
        <v>69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8"/>
      <c r="BJ52" s="76" t="s">
        <v>56</v>
      </c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8"/>
      <c r="BW52" s="76" t="s">
        <v>34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8"/>
      <c r="CJ52" s="69">
        <v>8188.38</v>
      </c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86"/>
      <c r="CW52" s="69">
        <v>6258.96</v>
      </c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82">
        <v>4.958</v>
      </c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3" t="s">
        <v>37</v>
      </c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>
        <v>0</v>
      </c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</row>
    <row r="53" spans="1:161" s="7" customFormat="1" ht="28.5" customHeight="1">
      <c r="A53" s="76"/>
      <c r="B53" s="77"/>
      <c r="C53" s="77"/>
      <c r="D53" s="77"/>
      <c r="E53" s="77"/>
      <c r="F53" s="78"/>
      <c r="G53" s="79"/>
      <c r="H53" s="84" t="s">
        <v>70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8"/>
      <c r="BJ53" s="76" t="s">
        <v>56</v>
      </c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8"/>
      <c r="BW53" s="76" t="s">
        <v>34</v>
      </c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8"/>
      <c r="CJ53" s="69">
        <v>3782.32</v>
      </c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86"/>
      <c r="CW53" s="69">
        <v>2581.72</v>
      </c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82">
        <v>2.951</v>
      </c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3" t="s">
        <v>37</v>
      </c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>
        <v>0</v>
      </c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</row>
    <row r="54" spans="1:161" s="7" customFormat="1" ht="28.5" customHeight="1">
      <c r="A54" s="76"/>
      <c r="B54" s="77"/>
      <c r="C54" s="77"/>
      <c r="D54" s="77"/>
      <c r="E54" s="77"/>
      <c r="F54" s="78"/>
      <c r="G54" s="79"/>
      <c r="H54" s="84" t="s">
        <v>113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76" t="s">
        <v>81</v>
      </c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8"/>
      <c r="BW54" s="76" t="s">
        <v>86</v>
      </c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8"/>
      <c r="CJ54" s="69">
        <v>14465.5</v>
      </c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86"/>
      <c r="CW54" s="69">
        <v>1442.35</v>
      </c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82">
        <v>6.75</v>
      </c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3" t="s">
        <v>88</v>
      </c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>
        <v>1</v>
      </c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</row>
    <row r="55" spans="1:161" s="7" customFormat="1" ht="28.5" customHeight="1">
      <c r="A55" s="76"/>
      <c r="B55" s="77"/>
      <c r="C55" s="77"/>
      <c r="D55" s="77"/>
      <c r="E55" s="77"/>
      <c r="F55" s="78"/>
      <c r="G55" s="79"/>
      <c r="H55" s="84" t="s">
        <v>114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76" t="s">
        <v>73</v>
      </c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8"/>
      <c r="BW55" s="76" t="s">
        <v>86</v>
      </c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8"/>
      <c r="CJ55" s="69">
        <v>11476.09</v>
      </c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86"/>
      <c r="CW55" s="69">
        <v>442.56</v>
      </c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82">
        <v>0.9</v>
      </c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3" t="s">
        <v>118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>
        <v>0</v>
      </c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7" customFormat="1" ht="30" customHeight="1">
      <c r="A56" s="76"/>
      <c r="B56" s="77"/>
      <c r="C56" s="77"/>
      <c r="D56" s="77"/>
      <c r="E56" s="77"/>
      <c r="F56" s="78"/>
      <c r="G56" s="79"/>
      <c r="H56" s="84" t="s">
        <v>115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76" t="s">
        <v>73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8"/>
      <c r="BW56" s="76" t="s">
        <v>86</v>
      </c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8"/>
      <c r="CJ56" s="69">
        <v>10435.47</v>
      </c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86"/>
      <c r="CW56" s="69">
        <v>449.29</v>
      </c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82">
        <v>0.8</v>
      </c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3" t="s">
        <v>118</v>
      </c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>
        <v>1</v>
      </c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</row>
    <row r="57" spans="1:161" s="7" customFormat="1" ht="40.5" customHeight="1">
      <c r="A57" s="76"/>
      <c r="B57" s="77"/>
      <c r="C57" s="77"/>
      <c r="D57" s="77"/>
      <c r="E57" s="77"/>
      <c r="F57" s="78"/>
      <c r="G57" s="79"/>
      <c r="H57" s="84" t="s">
        <v>116</v>
      </c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76" t="s">
        <v>73</v>
      </c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8"/>
      <c r="BW57" s="76" t="s">
        <v>86</v>
      </c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8"/>
      <c r="CJ57" s="69">
        <v>15085.45</v>
      </c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86"/>
      <c r="CW57" s="69">
        <v>430.93</v>
      </c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82">
        <v>1.2</v>
      </c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3" t="s">
        <v>118</v>
      </c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>
        <v>1</v>
      </c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</row>
    <row r="58" spans="1:161" s="7" customFormat="1" ht="24" customHeight="1">
      <c r="A58" s="76"/>
      <c r="B58" s="77"/>
      <c r="C58" s="77"/>
      <c r="D58" s="77"/>
      <c r="E58" s="77"/>
      <c r="F58" s="78"/>
      <c r="G58" s="79"/>
      <c r="H58" s="84" t="s">
        <v>117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76" t="s">
        <v>73</v>
      </c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8"/>
      <c r="BW58" s="76" t="s">
        <v>86</v>
      </c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8"/>
      <c r="CJ58" s="69">
        <v>6749.27</v>
      </c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86"/>
      <c r="CW58" s="69">
        <v>368.45</v>
      </c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82">
        <v>0.5</v>
      </c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3" t="s">
        <v>118</v>
      </c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>
        <v>0</v>
      </c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</row>
    <row r="59" spans="1:161" s="7" customFormat="1" ht="12" customHeight="1">
      <c r="A59" s="76"/>
      <c r="B59" s="77"/>
      <c r="C59" s="77"/>
      <c r="D59" s="77"/>
      <c r="E59" s="77"/>
      <c r="F59" s="78"/>
      <c r="G59" s="89"/>
      <c r="H59" s="84" t="s">
        <v>43</v>
      </c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76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8"/>
      <c r="BW59" s="76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8"/>
      <c r="CJ59" s="69">
        <v>53682.54</v>
      </c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86"/>
      <c r="CW59" s="69">
        <f>24367.54-4915.99</f>
        <v>19451.550000000003</v>
      </c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83">
        <v>5.92</v>
      </c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</row>
    <row r="60" spans="1:161" s="7" customFormat="1" ht="12.75" customHeight="1">
      <c r="A60" s="13"/>
      <c r="B60" s="14"/>
      <c r="C60" s="14"/>
      <c r="D60" s="14"/>
      <c r="E60" s="14"/>
      <c r="F60" s="15"/>
      <c r="G60" s="8"/>
      <c r="H60" s="48" t="s">
        <v>46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13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5"/>
      <c r="BW60" s="13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6"/>
      <c r="CW60" s="22">
        <f>SUM(CW61:DI63)</f>
        <v>217315.74</v>
      </c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</row>
    <row r="61" spans="1:161" s="7" customFormat="1" ht="24.75" customHeight="1">
      <c r="A61" s="13"/>
      <c r="B61" s="14"/>
      <c r="C61" s="14"/>
      <c r="D61" s="14"/>
      <c r="E61" s="14"/>
      <c r="F61" s="15"/>
      <c r="G61" s="16" t="s">
        <v>74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8"/>
      <c r="BJ61" s="13" t="s">
        <v>123</v>
      </c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5"/>
      <c r="BW61" s="13" t="s">
        <v>91</v>
      </c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5"/>
      <c r="CJ61" s="21">
        <v>27082.19</v>
      </c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6"/>
      <c r="CW61" s="21">
        <v>25288.19</v>
      </c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6"/>
      <c r="DJ61" s="24">
        <v>10</v>
      </c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6"/>
      <c r="DY61" s="24">
        <v>159</v>
      </c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6"/>
      <c r="EO61" s="24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6"/>
    </row>
    <row r="62" spans="1:161" s="7" customFormat="1" ht="24.75" customHeight="1">
      <c r="A62" s="13"/>
      <c r="B62" s="14"/>
      <c r="C62" s="14"/>
      <c r="D62" s="14"/>
      <c r="E62" s="14"/>
      <c r="F62" s="15"/>
      <c r="G62" s="16" t="s">
        <v>124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8"/>
      <c r="BJ62" s="13" t="s">
        <v>123</v>
      </c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5"/>
      <c r="BW62" s="13" t="s">
        <v>91</v>
      </c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5"/>
      <c r="CJ62" s="21">
        <v>27620</v>
      </c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6"/>
      <c r="CW62" s="21">
        <v>15000</v>
      </c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6"/>
      <c r="DJ62" s="24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6"/>
      <c r="DY62" s="24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6"/>
      <c r="EO62" s="24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6"/>
    </row>
    <row r="63" spans="1:161" s="7" customFormat="1" ht="25.5" customHeight="1">
      <c r="A63" s="13"/>
      <c r="B63" s="14"/>
      <c r="C63" s="14"/>
      <c r="D63" s="14"/>
      <c r="E63" s="14"/>
      <c r="F63" s="15"/>
      <c r="G63" s="19" t="s">
        <v>47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20"/>
      <c r="BJ63" s="13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5"/>
      <c r="BW63" s="13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5"/>
      <c r="CJ63" s="21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6"/>
      <c r="CW63" s="21">
        <f>149904.94+27122.61</f>
        <v>177027.55</v>
      </c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6"/>
      <c r="DJ63" s="24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6"/>
      <c r="DY63" s="24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6"/>
      <c r="EO63" s="24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6"/>
    </row>
    <row r="64" spans="1:161" s="7" customFormat="1" ht="29.25" customHeight="1">
      <c r="A64" s="13"/>
      <c r="B64" s="14"/>
      <c r="C64" s="14"/>
      <c r="D64" s="14"/>
      <c r="E64" s="14"/>
      <c r="F64" s="15"/>
      <c r="G64" s="19" t="s">
        <v>18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20"/>
      <c r="BJ64" s="13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5"/>
      <c r="BW64" s="13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5"/>
      <c r="CJ64" s="21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6"/>
      <c r="CW64" s="21">
        <f>CW65+CW66</f>
        <v>34019.84</v>
      </c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6"/>
      <c r="DJ64" s="24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6"/>
      <c r="DY64" s="24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6"/>
      <c r="EO64" s="24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6"/>
    </row>
    <row r="65" spans="1:161" s="7" customFormat="1" ht="25.5" customHeight="1">
      <c r="A65" s="13"/>
      <c r="B65" s="14"/>
      <c r="C65" s="14"/>
      <c r="D65" s="14"/>
      <c r="E65" s="14"/>
      <c r="F65" s="15"/>
      <c r="G65" s="73" t="s">
        <v>125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5"/>
      <c r="BJ65" s="13" t="s">
        <v>91</v>
      </c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5"/>
      <c r="BW65" s="13" t="s">
        <v>91</v>
      </c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5"/>
      <c r="CJ65" s="21">
        <v>28665.62</v>
      </c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6"/>
      <c r="CW65" s="21">
        <v>6020</v>
      </c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6"/>
      <c r="DJ65" s="24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6"/>
      <c r="DY65" s="24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6"/>
      <c r="EO65" s="24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6"/>
    </row>
    <row r="66" spans="1:161" s="7" customFormat="1" ht="25.5" customHeight="1">
      <c r="A66" s="13"/>
      <c r="B66" s="14"/>
      <c r="C66" s="14"/>
      <c r="D66" s="14"/>
      <c r="E66" s="14"/>
      <c r="F66" s="15"/>
      <c r="G66" s="19" t="s">
        <v>47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20"/>
      <c r="BJ66" s="13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5"/>
      <c r="BW66" s="13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5"/>
      <c r="CJ66" s="21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6"/>
      <c r="CW66" s="21">
        <f>22944.84+5055</f>
        <v>27999.84</v>
      </c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6"/>
      <c r="DJ66" s="24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6"/>
      <c r="DY66" s="24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6"/>
      <c r="EO66" s="24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6"/>
    </row>
    <row r="67" spans="1:161" s="7" customFormat="1" ht="12.75" customHeight="1">
      <c r="A67" s="13" t="s">
        <v>13</v>
      </c>
      <c r="B67" s="14"/>
      <c r="C67" s="14"/>
      <c r="D67" s="14"/>
      <c r="E67" s="14"/>
      <c r="F67" s="15"/>
      <c r="G67" s="8"/>
      <c r="H67" s="12" t="s">
        <v>19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3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5"/>
      <c r="BW67" s="13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5"/>
      <c r="CJ67" s="13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5"/>
      <c r="CW67" s="65">
        <v>0</v>
      </c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24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6"/>
      <c r="DY67" s="24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6"/>
      <c r="EO67" s="24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6"/>
    </row>
    <row r="68" spans="1:161" s="7" customFormat="1" ht="12.75" customHeight="1">
      <c r="A68" s="13" t="s">
        <v>14</v>
      </c>
      <c r="B68" s="14"/>
      <c r="C68" s="14"/>
      <c r="D68" s="14"/>
      <c r="E68" s="14"/>
      <c r="F68" s="15"/>
      <c r="G68" s="8"/>
      <c r="H68" s="12" t="s">
        <v>20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3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5"/>
      <c r="BW68" s="13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5"/>
      <c r="CJ68" s="13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5"/>
      <c r="CW68" s="69">
        <f>67956.78+215+56.75</f>
        <v>68228.53</v>
      </c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24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6"/>
      <c r="DY68" s="24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6"/>
      <c r="EO68" s="24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6"/>
    </row>
    <row r="69" spans="1:161" s="7" customFormat="1" ht="12">
      <c r="A69" s="39"/>
      <c r="B69" s="40"/>
      <c r="C69" s="40"/>
      <c r="D69" s="40"/>
      <c r="E69" s="40"/>
      <c r="F69" s="41"/>
      <c r="G69" s="9"/>
      <c r="H69" s="17" t="s">
        <v>45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8"/>
      <c r="BJ69" s="13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5"/>
      <c r="BW69" s="13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5"/>
      <c r="CJ69" s="13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5"/>
      <c r="CW69" s="66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8"/>
      <c r="DJ69" s="24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6"/>
      <c r="DY69" s="24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6"/>
      <c r="EO69" s="24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6"/>
    </row>
    <row r="70" spans="1:161" s="7" customFormat="1" ht="12.75" customHeight="1">
      <c r="A70" s="13"/>
      <c r="B70" s="14"/>
      <c r="C70" s="14"/>
      <c r="D70" s="14"/>
      <c r="E70" s="14"/>
      <c r="F70" s="15"/>
      <c r="G70" s="8"/>
      <c r="H70" s="17" t="s">
        <v>71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8"/>
      <c r="BJ70" s="13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5"/>
      <c r="BW70" s="13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5"/>
      <c r="CJ70" s="13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5"/>
      <c r="CW70" s="66">
        <v>3082.76</v>
      </c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2"/>
      <c r="DJ70" s="24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6"/>
      <c r="DY70" s="24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6"/>
      <c r="EO70" s="24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6"/>
    </row>
    <row r="71" spans="1:161" s="7" customFormat="1" ht="12.75" customHeight="1">
      <c r="A71" s="13"/>
      <c r="B71" s="14"/>
      <c r="C71" s="14"/>
      <c r="D71" s="14"/>
      <c r="E71" s="14"/>
      <c r="F71" s="15"/>
      <c r="G71" s="8"/>
      <c r="H71" s="17" t="s">
        <v>121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8"/>
      <c r="BJ71" s="13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5"/>
      <c r="BW71" s="13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5"/>
      <c r="CJ71" s="13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5"/>
      <c r="CW71" s="66">
        <v>3060.33</v>
      </c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2"/>
      <c r="DJ71" s="24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6"/>
      <c r="DY71" s="24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6"/>
      <c r="EO71" s="24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6"/>
    </row>
    <row r="72" spans="1:161" s="7" customFormat="1" ht="12.75" customHeight="1">
      <c r="A72" s="13"/>
      <c r="B72" s="14"/>
      <c r="C72" s="14"/>
      <c r="D72" s="14"/>
      <c r="E72" s="14"/>
      <c r="F72" s="15"/>
      <c r="G72" s="8"/>
      <c r="H72" s="17" t="s">
        <v>122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8"/>
      <c r="BJ72" s="13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5"/>
      <c r="BW72" s="13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5"/>
      <c r="CJ72" s="13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5"/>
      <c r="CW72" s="66">
        <v>3322.37</v>
      </c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8"/>
      <c r="DJ72" s="24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6"/>
      <c r="DY72" s="24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6"/>
      <c r="EO72" s="24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6"/>
    </row>
    <row r="73" spans="1:161" s="7" customFormat="1" ht="12.75" customHeight="1" thickBot="1">
      <c r="A73" s="52"/>
      <c r="B73" s="53"/>
      <c r="C73" s="53"/>
      <c r="D73" s="53"/>
      <c r="E73" s="53"/>
      <c r="F73" s="54"/>
      <c r="G73" s="10"/>
      <c r="H73" s="55" t="s">
        <v>43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6"/>
      <c r="BJ73" s="52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  <c r="BW73" s="52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4"/>
      <c r="CJ73" s="52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4"/>
      <c r="CW73" s="57">
        <f>CW68-CW70-CW71-CW72</f>
        <v>58763.06999999999</v>
      </c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9"/>
      <c r="DJ73" s="49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1"/>
      <c r="DY73" s="49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1"/>
      <c r="EO73" s="49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1"/>
    </row>
    <row r="74" ht="6.75" customHeight="1"/>
    <row r="75" s="11" customFormat="1" ht="11.25"/>
    <row r="76" spans="1:161" s="11" customFormat="1" ht="35.25" customHeight="1">
      <c r="A76" s="27" t="s">
        <v>48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</row>
    <row r="77" spans="1:161" s="11" customFormat="1" ht="35.25" customHeight="1">
      <c r="A77" s="27" t="s">
        <v>49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</row>
    <row r="78" spans="1:161" s="11" customFormat="1" ht="13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</row>
    <row r="79" spans="1:161" s="11" customFormat="1" ht="35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</row>
    <row r="80" ht="3" customHeight="1"/>
  </sheetData>
  <sheetProtection/>
  <mergeCells count="587">
    <mergeCell ref="DY57:EN57"/>
    <mergeCell ref="EO57:FE57"/>
    <mergeCell ref="DJ40:DX40"/>
    <mergeCell ref="DY40:EN40"/>
    <mergeCell ref="EO40:FE40"/>
    <mergeCell ref="DJ56:DX56"/>
    <mergeCell ref="DY56:EN56"/>
    <mergeCell ref="DJ52:DX52"/>
    <mergeCell ref="DY52:EN52"/>
    <mergeCell ref="H57:BI57"/>
    <mergeCell ref="BJ57:BV57"/>
    <mergeCell ref="BW57:CI57"/>
    <mergeCell ref="DJ57:DX57"/>
    <mergeCell ref="A39:F39"/>
    <mergeCell ref="H39:BI39"/>
    <mergeCell ref="CJ57:CV57"/>
    <mergeCell ref="CW39:DI39"/>
    <mergeCell ref="H54:BI54"/>
    <mergeCell ref="BJ52:BV52"/>
    <mergeCell ref="BW42:CI42"/>
    <mergeCell ref="BW55:CI55"/>
    <mergeCell ref="BJ39:BV39"/>
    <mergeCell ref="BW39:CI39"/>
    <mergeCell ref="A40:F40"/>
    <mergeCell ref="H40:BI40"/>
    <mergeCell ref="BJ40:BV40"/>
    <mergeCell ref="BW40:CI40"/>
    <mergeCell ref="DY38:EN38"/>
    <mergeCell ref="EO38:FE38"/>
    <mergeCell ref="DY39:EN39"/>
    <mergeCell ref="EO39:FE39"/>
    <mergeCell ref="CJ37:CV37"/>
    <mergeCell ref="CW37:DI37"/>
    <mergeCell ref="DJ37:DX37"/>
    <mergeCell ref="DY37:EN37"/>
    <mergeCell ref="A37:F37"/>
    <mergeCell ref="H37:BI37"/>
    <mergeCell ref="BJ37:BV37"/>
    <mergeCell ref="BW37:CI37"/>
    <mergeCell ref="EO37:FE37"/>
    <mergeCell ref="DY35:EN35"/>
    <mergeCell ref="EO35:FE35"/>
    <mergeCell ref="A36:F36"/>
    <mergeCell ref="H36:BI36"/>
    <mergeCell ref="BJ36:BV36"/>
    <mergeCell ref="BW36:CI36"/>
    <mergeCell ref="CJ36:CV36"/>
    <mergeCell ref="CW36:DI36"/>
    <mergeCell ref="DJ36:DX36"/>
    <mergeCell ref="DY36:EN36"/>
    <mergeCell ref="DJ34:DX34"/>
    <mergeCell ref="DY34:EN34"/>
    <mergeCell ref="EO34:FE34"/>
    <mergeCell ref="EO36:FE36"/>
    <mergeCell ref="DJ35:DX35"/>
    <mergeCell ref="CW33:DI33"/>
    <mergeCell ref="DJ33:DX33"/>
    <mergeCell ref="A35:F35"/>
    <mergeCell ref="H35:BI35"/>
    <mergeCell ref="BJ35:BV35"/>
    <mergeCell ref="BW35:CI35"/>
    <mergeCell ref="BW33:CI33"/>
    <mergeCell ref="CJ33:CV33"/>
    <mergeCell ref="CJ35:CV35"/>
    <mergeCell ref="CW35:DI35"/>
    <mergeCell ref="BJ34:BV34"/>
    <mergeCell ref="BW34:CI34"/>
    <mergeCell ref="CJ34:CV34"/>
    <mergeCell ref="CW34:DI34"/>
    <mergeCell ref="A70:F70"/>
    <mergeCell ref="A71:F71"/>
    <mergeCell ref="A33:F33"/>
    <mergeCell ref="H33:BI33"/>
    <mergeCell ref="A38:F38"/>
    <mergeCell ref="H38:BI38"/>
    <mergeCell ref="H71:BI71"/>
    <mergeCell ref="A69:F69"/>
    <mergeCell ref="A34:F34"/>
    <mergeCell ref="H34:BI34"/>
    <mergeCell ref="DY72:EN72"/>
    <mergeCell ref="A72:F72"/>
    <mergeCell ref="BJ72:BV72"/>
    <mergeCell ref="BW72:CI72"/>
    <mergeCell ref="CJ72:CV72"/>
    <mergeCell ref="CW72:DI72"/>
    <mergeCell ref="DJ72:DX72"/>
    <mergeCell ref="H72:BI72"/>
    <mergeCell ref="CW71:DI71"/>
    <mergeCell ref="DJ71:DX71"/>
    <mergeCell ref="CJ69:CV69"/>
    <mergeCell ref="BW38:CI38"/>
    <mergeCell ref="DJ39:DX39"/>
    <mergeCell ref="CW38:DI38"/>
    <mergeCell ref="DJ38:DX38"/>
    <mergeCell ref="CJ40:CV40"/>
    <mergeCell ref="CW40:DI40"/>
    <mergeCell ref="CJ39:CV39"/>
    <mergeCell ref="BJ71:BV71"/>
    <mergeCell ref="BW71:CI71"/>
    <mergeCell ref="CJ71:CV71"/>
    <mergeCell ref="EO69:FE69"/>
    <mergeCell ref="EO70:FE70"/>
    <mergeCell ref="DY71:EN71"/>
    <mergeCell ref="CJ70:CV70"/>
    <mergeCell ref="CW70:DI70"/>
    <mergeCell ref="DJ70:DX70"/>
    <mergeCell ref="DY70:EN70"/>
    <mergeCell ref="BJ69:BV69"/>
    <mergeCell ref="BW69:CI69"/>
    <mergeCell ref="H70:BI70"/>
    <mergeCell ref="BW67:CI67"/>
    <mergeCell ref="BW70:CI70"/>
    <mergeCell ref="BJ70:BV70"/>
    <mergeCell ref="CJ68:CV68"/>
    <mergeCell ref="CW68:DI68"/>
    <mergeCell ref="DJ68:DX68"/>
    <mergeCell ref="DY68:EN68"/>
    <mergeCell ref="CW69:DI69"/>
    <mergeCell ref="DJ69:DX69"/>
    <mergeCell ref="DY69:EN69"/>
    <mergeCell ref="CJ67:CV67"/>
    <mergeCell ref="CW67:DI67"/>
    <mergeCell ref="DJ67:DX67"/>
    <mergeCell ref="DY67:EN67"/>
    <mergeCell ref="A68:F68"/>
    <mergeCell ref="BJ68:BV68"/>
    <mergeCell ref="BW68:CI68"/>
    <mergeCell ref="A67:F67"/>
    <mergeCell ref="BJ67:BV67"/>
    <mergeCell ref="G64:BI64"/>
    <mergeCell ref="G66:BI66"/>
    <mergeCell ref="CJ65:CV65"/>
    <mergeCell ref="CW64:DI64"/>
    <mergeCell ref="A60:F60"/>
    <mergeCell ref="H60:BI60"/>
    <mergeCell ref="BJ60:BV60"/>
    <mergeCell ref="BW60:CI60"/>
    <mergeCell ref="A61:F61"/>
    <mergeCell ref="A63:F63"/>
    <mergeCell ref="G63:BI63"/>
    <mergeCell ref="CJ62:CV62"/>
    <mergeCell ref="CW62:DI62"/>
    <mergeCell ref="DJ62:DX62"/>
    <mergeCell ref="DJ63:DX63"/>
    <mergeCell ref="CW60:DI60"/>
    <mergeCell ref="DJ60:DX60"/>
    <mergeCell ref="DY60:EN60"/>
    <mergeCell ref="CJ60:CV60"/>
    <mergeCell ref="EO60:FE60"/>
    <mergeCell ref="EO64:FE64"/>
    <mergeCell ref="A66:F66"/>
    <mergeCell ref="BJ66:BV66"/>
    <mergeCell ref="BW66:CI66"/>
    <mergeCell ref="CJ66:CV66"/>
    <mergeCell ref="CW66:DI66"/>
    <mergeCell ref="DJ66:DX66"/>
    <mergeCell ref="DY66:EN66"/>
    <mergeCell ref="EO66:FE66"/>
    <mergeCell ref="CJ64:CV64"/>
    <mergeCell ref="DJ64:DX64"/>
    <mergeCell ref="DY64:EN64"/>
    <mergeCell ref="BW64:CI64"/>
    <mergeCell ref="A64:F64"/>
    <mergeCell ref="BJ64:BV64"/>
    <mergeCell ref="CW52:DI52"/>
    <mergeCell ref="CW56:DI56"/>
    <mergeCell ref="A59:F59"/>
    <mergeCell ref="H59:BI59"/>
    <mergeCell ref="BJ59:BV59"/>
    <mergeCell ref="BW59:CI59"/>
    <mergeCell ref="CJ59:CV59"/>
    <mergeCell ref="CW59:DI59"/>
    <mergeCell ref="CJ56:CV56"/>
    <mergeCell ref="A57:F57"/>
    <mergeCell ref="CW54:DI54"/>
    <mergeCell ref="DJ55:DX55"/>
    <mergeCell ref="EO56:FE56"/>
    <mergeCell ref="A58:F58"/>
    <mergeCell ref="H58:BI58"/>
    <mergeCell ref="BJ58:BV58"/>
    <mergeCell ref="BW58:CI58"/>
    <mergeCell ref="DJ58:DX58"/>
    <mergeCell ref="DY58:EN58"/>
    <mergeCell ref="EO58:FE58"/>
    <mergeCell ref="BY5:DO5"/>
    <mergeCell ref="EC5:EF5"/>
    <mergeCell ref="BY6:DO6"/>
    <mergeCell ref="A7:FE7"/>
    <mergeCell ref="CW73:DI73"/>
    <mergeCell ref="A52:F52"/>
    <mergeCell ref="CJ55:CV55"/>
    <mergeCell ref="CW55:DI55"/>
    <mergeCell ref="G61:BI61"/>
    <mergeCell ref="A62:F62"/>
    <mergeCell ref="G62:BI62"/>
    <mergeCell ref="A56:F56"/>
    <mergeCell ref="H56:BI56"/>
    <mergeCell ref="BJ56:BV56"/>
    <mergeCell ref="CJ73:CV73"/>
    <mergeCell ref="DJ73:DX73"/>
    <mergeCell ref="EO47:FE47"/>
    <mergeCell ref="A73:F73"/>
    <mergeCell ref="H73:BI73"/>
    <mergeCell ref="BJ73:BV73"/>
    <mergeCell ref="BW73:CI73"/>
    <mergeCell ref="DY73:EN73"/>
    <mergeCell ref="CJ47:CV47"/>
    <mergeCell ref="CW47:DI47"/>
    <mergeCell ref="BW15:CI15"/>
    <mergeCell ref="DJ47:DX47"/>
    <mergeCell ref="BW56:CI56"/>
    <mergeCell ref="CJ58:CV58"/>
    <mergeCell ref="CW58:DI58"/>
    <mergeCell ref="CW57:DI57"/>
    <mergeCell ref="CJ54:CV54"/>
    <mergeCell ref="DJ15:DX15"/>
    <mergeCell ref="DY15:EN15"/>
    <mergeCell ref="EO73:FE73"/>
    <mergeCell ref="EO15:FE15"/>
    <mergeCell ref="DY47:EN47"/>
    <mergeCell ref="EO52:FE52"/>
    <mergeCell ref="DY59:EN59"/>
    <mergeCell ref="EO59:FE59"/>
    <mergeCell ref="DJ59:DX59"/>
    <mergeCell ref="DY14:EN14"/>
    <mergeCell ref="EO14:FE14"/>
    <mergeCell ref="EO13:FE13"/>
    <mergeCell ref="A14:F14"/>
    <mergeCell ref="H14:BI14"/>
    <mergeCell ref="BJ14:BV14"/>
    <mergeCell ref="BW14:CI14"/>
    <mergeCell ref="CJ14:CV14"/>
    <mergeCell ref="CW13:DI13"/>
    <mergeCell ref="DY13:EN13"/>
    <mergeCell ref="H13:BI13"/>
    <mergeCell ref="BJ13:BV13"/>
    <mergeCell ref="BW13:CI13"/>
    <mergeCell ref="DJ14:DX14"/>
    <mergeCell ref="CJ13:CV13"/>
    <mergeCell ref="DJ13:DX13"/>
    <mergeCell ref="CW14:DI14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J11:DX11"/>
    <mergeCell ref="DY11:EN11"/>
    <mergeCell ref="A11:F11"/>
    <mergeCell ref="G11:BI11"/>
    <mergeCell ref="BJ11:BV11"/>
    <mergeCell ref="BW11:CI11"/>
    <mergeCell ref="CJ11:CV11"/>
    <mergeCell ref="CW11:DI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CJ15:CV15"/>
    <mergeCell ref="CW15:DI15"/>
    <mergeCell ref="A9:F10"/>
    <mergeCell ref="G9:BI10"/>
    <mergeCell ref="BJ9:CI9"/>
    <mergeCell ref="CJ9:DI9"/>
    <mergeCell ref="A15:F15"/>
    <mergeCell ref="H15:BI15"/>
    <mergeCell ref="BJ15:BV15"/>
    <mergeCell ref="A13:F13"/>
    <mergeCell ref="A45:F45"/>
    <mergeCell ref="DJ16:DX16"/>
    <mergeCell ref="DY16:EN16"/>
    <mergeCell ref="EO16:FE16"/>
    <mergeCell ref="CJ16:CV16"/>
    <mergeCell ref="CW16:DI16"/>
    <mergeCell ref="BJ33:BV33"/>
    <mergeCell ref="BJ38:BV38"/>
    <mergeCell ref="DY33:EN33"/>
    <mergeCell ref="EO33:FE33"/>
    <mergeCell ref="CJ52:CV52"/>
    <mergeCell ref="A55:F55"/>
    <mergeCell ref="H55:BI55"/>
    <mergeCell ref="BJ55:BV55"/>
    <mergeCell ref="BW16:CI16"/>
    <mergeCell ref="A16:F16"/>
    <mergeCell ref="H16:BI16"/>
    <mergeCell ref="BJ16:BV16"/>
    <mergeCell ref="CJ38:CV38"/>
    <mergeCell ref="A42:F42"/>
    <mergeCell ref="A53:F53"/>
    <mergeCell ref="H53:BI53"/>
    <mergeCell ref="BJ48:BV48"/>
    <mergeCell ref="BW48:CI48"/>
    <mergeCell ref="A46:F46"/>
    <mergeCell ref="H46:BI46"/>
    <mergeCell ref="BW52:CI52"/>
    <mergeCell ref="A44:F44"/>
    <mergeCell ref="DY43:EN43"/>
    <mergeCell ref="EO43:FE43"/>
    <mergeCell ref="DY44:EN44"/>
    <mergeCell ref="H43:BI43"/>
    <mergeCell ref="BJ43:BV43"/>
    <mergeCell ref="BW43:CI43"/>
    <mergeCell ref="H44:BI44"/>
    <mergeCell ref="BJ44:BV44"/>
    <mergeCell ref="BW44:CI44"/>
    <mergeCell ref="CJ44:CV44"/>
    <mergeCell ref="BW45:CI45"/>
    <mergeCell ref="CJ45:CV45"/>
    <mergeCell ref="DY45:EN45"/>
    <mergeCell ref="EO45:FE45"/>
    <mergeCell ref="DJ45:DX45"/>
    <mergeCell ref="CW50:DI50"/>
    <mergeCell ref="CJ48:CV48"/>
    <mergeCell ref="CJ49:CV49"/>
    <mergeCell ref="CW45:DI45"/>
    <mergeCell ref="CJ46:CV46"/>
    <mergeCell ref="CW46:DI46"/>
    <mergeCell ref="DJ41:DX41"/>
    <mergeCell ref="CJ42:CV42"/>
    <mergeCell ref="CW42:DI42"/>
    <mergeCell ref="DJ46:DX46"/>
    <mergeCell ref="CJ43:CV43"/>
    <mergeCell ref="CW43:DI43"/>
    <mergeCell ref="DJ43:DX43"/>
    <mergeCell ref="CW44:DI44"/>
    <mergeCell ref="DJ44:DX44"/>
    <mergeCell ref="CJ41:CV41"/>
    <mergeCell ref="CW41:DI41"/>
    <mergeCell ref="BJ47:BV47"/>
    <mergeCell ref="BW47:CI47"/>
    <mergeCell ref="BJ42:BV42"/>
    <mergeCell ref="BJ41:BV41"/>
    <mergeCell ref="BW41:CI41"/>
    <mergeCell ref="BJ46:BV46"/>
    <mergeCell ref="BW46:CI46"/>
    <mergeCell ref="BJ45:BV45"/>
    <mergeCell ref="BJ51:BV51"/>
    <mergeCell ref="BW51:CI51"/>
    <mergeCell ref="CJ51:CV51"/>
    <mergeCell ref="A48:F48"/>
    <mergeCell ref="H48:BI48"/>
    <mergeCell ref="H50:BI50"/>
    <mergeCell ref="BJ50:BV50"/>
    <mergeCell ref="BW50:CI50"/>
    <mergeCell ref="CJ50:CV50"/>
    <mergeCell ref="CW51:DI51"/>
    <mergeCell ref="EO48:FE48"/>
    <mergeCell ref="DJ48:DX48"/>
    <mergeCell ref="DY48:EN48"/>
    <mergeCell ref="DJ50:DX50"/>
    <mergeCell ref="EO51:FE51"/>
    <mergeCell ref="CW48:DI48"/>
    <mergeCell ref="CW49:DI49"/>
    <mergeCell ref="DJ49:DX49"/>
    <mergeCell ref="DY49:EN49"/>
    <mergeCell ref="DY42:EN42"/>
    <mergeCell ref="EO42:FE42"/>
    <mergeCell ref="EO50:FE50"/>
    <mergeCell ref="DY55:EN55"/>
    <mergeCell ref="EO55:FE55"/>
    <mergeCell ref="DY51:EN51"/>
    <mergeCell ref="EO44:FE44"/>
    <mergeCell ref="DY50:EN50"/>
    <mergeCell ref="DY46:EN46"/>
    <mergeCell ref="EO46:FE4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CJ26:CV26"/>
    <mergeCell ref="CW26:DI26"/>
    <mergeCell ref="EO21:FE21"/>
    <mergeCell ref="EO22:FE22"/>
    <mergeCell ref="EO23:FE23"/>
    <mergeCell ref="EO24:FE24"/>
    <mergeCell ref="EO25:FE25"/>
    <mergeCell ref="A30:F30"/>
    <mergeCell ref="DJ28:DX28"/>
    <mergeCell ref="DY28:EN28"/>
    <mergeCell ref="EO28:FE28"/>
    <mergeCell ref="H30:BI30"/>
    <mergeCell ref="BJ30:BV30"/>
    <mergeCell ref="BW30:CI30"/>
    <mergeCell ref="DJ30:DX30"/>
    <mergeCell ref="CJ30:CV30"/>
    <mergeCell ref="CW30:DI30"/>
    <mergeCell ref="EO27:FE27"/>
    <mergeCell ref="DY27:EN27"/>
    <mergeCell ref="DY30:EN30"/>
    <mergeCell ref="EO30:FE30"/>
    <mergeCell ref="CW28:DI28"/>
    <mergeCell ref="CW29:DI29"/>
    <mergeCell ref="DJ29:DX29"/>
    <mergeCell ref="DY29:EN29"/>
    <mergeCell ref="EO29:FE29"/>
    <mergeCell ref="CJ29:CV29"/>
    <mergeCell ref="A28:F28"/>
    <mergeCell ref="H28:BI28"/>
    <mergeCell ref="BJ28:BV28"/>
    <mergeCell ref="BW28:CI28"/>
    <mergeCell ref="CJ28:CV28"/>
    <mergeCell ref="A29:F29"/>
    <mergeCell ref="H29:BI29"/>
    <mergeCell ref="BJ29:BV29"/>
    <mergeCell ref="BW29:CI29"/>
    <mergeCell ref="EO41:FE41"/>
    <mergeCell ref="DY41:EN41"/>
    <mergeCell ref="EO32:FE32"/>
    <mergeCell ref="A54:F54"/>
    <mergeCell ref="DJ54:DX54"/>
    <mergeCell ref="H42:BI42"/>
    <mergeCell ref="A47:F47"/>
    <mergeCell ref="H47:BI47"/>
    <mergeCell ref="DJ51:DX51"/>
    <mergeCell ref="DJ42:DX42"/>
    <mergeCell ref="BJ62:BV62"/>
    <mergeCell ref="BW62:CI62"/>
    <mergeCell ref="A50:F50"/>
    <mergeCell ref="EO54:FE54"/>
    <mergeCell ref="DJ53:DX53"/>
    <mergeCell ref="DY53:EN53"/>
    <mergeCell ref="EO53:FE53"/>
    <mergeCell ref="DY54:EN54"/>
    <mergeCell ref="CJ53:CV53"/>
    <mergeCell ref="CW53:DI53"/>
    <mergeCell ref="EO71:FE71"/>
    <mergeCell ref="EO72:FE72"/>
    <mergeCell ref="EO67:FE67"/>
    <mergeCell ref="EO68:FE68"/>
    <mergeCell ref="A19:F19"/>
    <mergeCell ref="H19:BI19"/>
    <mergeCell ref="BJ19:BV19"/>
    <mergeCell ref="EO20:FE20"/>
    <mergeCell ref="BW19:CI19"/>
    <mergeCell ref="CJ19:CV19"/>
    <mergeCell ref="CW19:DI19"/>
    <mergeCell ref="DJ19:DX19"/>
    <mergeCell ref="DY19:EN19"/>
    <mergeCell ref="EO19:FE19"/>
    <mergeCell ref="CJ20:CV20"/>
    <mergeCell ref="CW20:DI20"/>
    <mergeCell ref="DJ20:DX20"/>
    <mergeCell ref="DY20:EN20"/>
    <mergeCell ref="A20:F20"/>
    <mergeCell ref="H20:BI20"/>
    <mergeCell ref="BJ20:BV20"/>
    <mergeCell ref="BW20:CI20"/>
    <mergeCell ref="CJ22:CV22"/>
    <mergeCell ref="CW22:DI22"/>
    <mergeCell ref="DJ22:DX22"/>
    <mergeCell ref="DY22:EN22"/>
    <mergeCell ref="A22:F22"/>
    <mergeCell ref="H22:BI22"/>
    <mergeCell ref="BJ22:BV22"/>
    <mergeCell ref="BW22:CI22"/>
    <mergeCell ref="CJ23:CV23"/>
    <mergeCell ref="CW23:DI23"/>
    <mergeCell ref="DJ23:DX23"/>
    <mergeCell ref="DY23:EN23"/>
    <mergeCell ref="A23:F23"/>
    <mergeCell ref="H23:BI23"/>
    <mergeCell ref="BJ23:BV23"/>
    <mergeCell ref="BW23:CI23"/>
    <mergeCell ref="CJ24:CV24"/>
    <mergeCell ref="CW24:DI24"/>
    <mergeCell ref="DJ24:DX24"/>
    <mergeCell ref="DY24:EN24"/>
    <mergeCell ref="A24:F24"/>
    <mergeCell ref="H24:BI24"/>
    <mergeCell ref="BJ24:BV24"/>
    <mergeCell ref="BW24:CI24"/>
    <mergeCell ref="CJ25:CV25"/>
    <mergeCell ref="CW25:DI25"/>
    <mergeCell ref="DJ25:DX25"/>
    <mergeCell ref="DY25:EN25"/>
    <mergeCell ref="A25:F25"/>
    <mergeCell ref="H25:BI25"/>
    <mergeCell ref="BJ25:BV25"/>
    <mergeCell ref="BW25:CI25"/>
    <mergeCell ref="DJ26:DX26"/>
    <mergeCell ref="DY26:EN26"/>
    <mergeCell ref="A26:F26"/>
    <mergeCell ref="H26:BI26"/>
    <mergeCell ref="BJ26:BV26"/>
    <mergeCell ref="BW26:CI26"/>
    <mergeCell ref="DY31:EN31"/>
    <mergeCell ref="A31:F31"/>
    <mergeCell ref="H31:BI31"/>
    <mergeCell ref="BJ31:BV31"/>
    <mergeCell ref="BW31:CI31"/>
    <mergeCell ref="BJ32:BV32"/>
    <mergeCell ref="BW32:CI32"/>
    <mergeCell ref="EO31:FE31"/>
    <mergeCell ref="CJ32:CV32"/>
    <mergeCell ref="CW32:DI32"/>
    <mergeCell ref="DJ32:DX32"/>
    <mergeCell ref="DY32:EN32"/>
    <mergeCell ref="CJ31:CV31"/>
    <mergeCell ref="CW31:DI31"/>
    <mergeCell ref="DJ31:DX31"/>
    <mergeCell ref="H69:BI69"/>
    <mergeCell ref="A32:F32"/>
    <mergeCell ref="H32:BI32"/>
    <mergeCell ref="A51:F51"/>
    <mergeCell ref="H51:BI51"/>
    <mergeCell ref="A41:F41"/>
    <mergeCell ref="H41:BI41"/>
    <mergeCell ref="H45:BI45"/>
    <mergeCell ref="A43:F43"/>
    <mergeCell ref="CJ63:CV63"/>
    <mergeCell ref="CW63:DI63"/>
    <mergeCell ref="EO61:FE61"/>
    <mergeCell ref="A79:FE79"/>
    <mergeCell ref="A76:FE76"/>
    <mergeCell ref="A77:FE77"/>
    <mergeCell ref="A78:FE78"/>
    <mergeCell ref="H67:BI67"/>
    <mergeCell ref="H68:BI68"/>
    <mergeCell ref="DY62:EN62"/>
    <mergeCell ref="EO62:FE62"/>
    <mergeCell ref="DJ61:DX61"/>
    <mergeCell ref="BW61:CI61"/>
    <mergeCell ref="CJ61:CV61"/>
    <mergeCell ref="DY61:EN61"/>
    <mergeCell ref="CW61:DI61"/>
    <mergeCell ref="DY63:EN63"/>
    <mergeCell ref="EO63:FE63"/>
    <mergeCell ref="CW65:DI65"/>
    <mergeCell ref="DJ65:DX65"/>
    <mergeCell ref="DY65:EN65"/>
    <mergeCell ref="EO65:FE65"/>
    <mergeCell ref="BW63:CI63"/>
    <mergeCell ref="H52:BI52"/>
    <mergeCell ref="BJ53:BV53"/>
    <mergeCell ref="BW53:CI53"/>
    <mergeCell ref="BJ54:BV54"/>
    <mergeCell ref="BW54:CI54"/>
    <mergeCell ref="BJ61:BV61"/>
    <mergeCell ref="A65:F65"/>
    <mergeCell ref="G65:BI65"/>
    <mergeCell ref="BJ65:BV65"/>
    <mergeCell ref="BW65:CI65"/>
    <mergeCell ref="EO49:FE49"/>
    <mergeCell ref="A49:F49"/>
    <mergeCell ref="BJ63:BV63"/>
    <mergeCell ref="H49:BI49"/>
    <mergeCell ref="BJ49:BV49"/>
    <mergeCell ref="BW49:CI49"/>
  </mergeCells>
  <printOptions/>
  <pageMargins left="0.5905511811023623" right="0.5118110236220472" top="0.51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F0525009</cp:lastModifiedBy>
  <cp:lastPrinted>2011-12-23T04:26:15Z</cp:lastPrinted>
  <dcterms:created xsi:type="dcterms:W3CDTF">2011-03-28T12:32:14Z</dcterms:created>
  <dcterms:modified xsi:type="dcterms:W3CDTF">2013-02-19T06:03:00Z</dcterms:modified>
  <cp:category/>
  <cp:version/>
  <cp:contentType/>
  <cp:contentStatus/>
</cp:coreProperties>
</file>