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2 план" sheetId="1" r:id="rId1"/>
  </sheets>
  <externalReferences>
    <externalReference r:id="rId4"/>
    <externalReference r:id="rId5"/>
  </externalReferences>
  <definedNames>
    <definedName name="_xlnm.Print_Area" localSheetId="0">'2012 план'!$A$1:$DD$28</definedName>
  </definedNames>
  <calcPr fullCalcOnLoad="1"/>
</workbook>
</file>

<file path=xl/sharedStrings.xml><?xml version="1.0" encoding="utf-8"?>
<sst xmlns="http://schemas.openxmlformats.org/spreadsheetml/2006/main" count="53" uniqueCount="44">
  <si>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</si>
  <si>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</si>
  <si>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</si>
  <si>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</si>
  <si>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</si>
  <si>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</si>
  <si>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</si>
  <si>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</si>
  <si>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</si>
  <si>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</si>
  <si>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</si>
  <si>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</si>
  <si>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</si>
  <si>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</si>
  <si>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</si>
  <si>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</si>
  <si>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</si>
  <si>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</si>
  <si>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</si>
  <si>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</si>
  <si>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</si>
  <si>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</si>
  <si>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</si>
  <si>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</si>
  <si>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</si>
  <si>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</si>
  <si>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</si>
  <si>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</si>
  <si>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</si>
  <si>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</si>
  <si>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</si>
  <si>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</si>
  <si>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</si>
  <si>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</si>
  <si>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</si>
  <si>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</si>
  <si>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</si>
  <si>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</si>
  <si>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</si>
  <si>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</si>
  <si>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</si>
  <si>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</si>
  <si>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ОАО "Нижегородоблгаз"</t>
  </si>
  <si>
    <t>на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</si>
</sst>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3\&#1086;&#1082;&#1086;&#1085;&#1095;&#1072;&#1090;&#1077;&#1083;&#1100;&#1085;&#1099;&#1081;%20&#1074;&#1072;&#1088;&#1080;&#1072;&#1085;&#1090;\&#1050;&#1086;&#1087;&#1080;&#1103;%20&#1053;&#1080;&#1078;&#1077;&#1075;&#1086;&#1088;&#1086;&#1076;&#1086;&#1073;&#1083;&#1075;&#1072;&#1079;_25%2010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90;&#1072;&#1088;&#1080;&#1092;&#1099;%20&#1085;&#1072;%202013\&#1056;&#1072;&#1089;&#1096;&#1080;&#1092;&#1088;&#1086;&#1074;&#1082;&#1080;%20&#1082;%20&#1090;&#1072;&#1088;&#1080;&#1092;&#1091;_2013\&#1055;&#1088;&#1080;&#1083;&#1086;&#1078;&#1077;&#1085;&#1080;&#1103;%20&#1074;%20&#1060;&#1057;&#1058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Анализ"/>
      <sheetName val="Предвар расчет"/>
      <sheetName val="TCH"/>
    </sheetNames>
    <sheetDataSet>
      <sheetData sheetId="1">
        <row r="33">
          <cell r="F33">
            <v>6975.729</v>
          </cell>
        </row>
        <row r="60">
          <cell r="F60">
            <v>1240817.6700000002</v>
          </cell>
        </row>
        <row r="61">
          <cell r="F61">
            <v>358439.87700000004</v>
          </cell>
        </row>
        <row r="62">
          <cell r="F62">
            <v>199890.5895</v>
          </cell>
        </row>
        <row r="67">
          <cell r="F67">
            <v>147105.33</v>
          </cell>
        </row>
        <row r="69">
          <cell r="F69">
            <v>620881.05</v>
          </cell>
        </row>
        <row r="70">
          <cell r="F70">
            <v>270166.68</v>
          </cell>
        </row>
        <row r="94">
          <cell r="F94">
            <v>31515.63</v>
          </cell>
        </row>
        <row r="96">
          <cell r="F96">
            <v>81301.82</v>
          </cell>
        </row>
        <row r="135">
          <cell r="F135">
            <v>2699501.54</v>
          </cell>
        </row>
        <row r="139">
          <cell r="F139">
            <v>15771.46</v>
          </cell>
        </row>
        <row r="140">
          <cell r="F140">
            <v>3555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 2"/>
      <sheetName val="км на 01 01 2012"/>
      <sheetName val="км на 2013"/>
    </sheetNames>
    <sheetDataSet>
      <sheetData sheetId="2">
        <row r="16">
          <cell r="W16">
            <v>2640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zoomScalePageLayoutView="0" workbookViewId="0" topLeftCell="A1">
      <selection activeCell="CJ23" sqref="CJ23:DD23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49" t="s">
        <v>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</row>
    <row r="7" spans="22:85" ht="15">
      <c r="V7" s="56" t="s">
        <v>42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0" t="s">
        <v>43</v>
      </c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7" t="s">
        <v>39</v>
      </c>
      <c r="CC7" s="57"/>
      <c r="CD7" s="57"/>
      <c r="CE7" s="4" t="s">
        <v>7</v>
      </c>
      <c r="CF7" s="5"/>
      <c r="CG7" s="5"/>
    </row>
    <row r="8" spans="22:67" ht="12.75">
      <c r="V8" s="48" t="s">
        <v>8</v>
      </c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</row>
    <row r="9" spans="1:108" ht="14.25">
      <c r="A9" s="49" t="s">
        <v>10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</row>
    <row r="10" ht="13.5" thickBot="1"/>
    <row r="11" spans="1:108" ht="27.75" customHeight="1" thickBot="1">
      <c r="A11" s="51" t="s">
        <v>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3"/>
      <c r="BI11" s="68" t="s">
        <v>1</v>
      </c>
      <c r="BJ11" s="54"/>
      <c r="BK11" s="54"/>
      <c r="BL11" s="54"/>
      <c r="BM11" s="54"/>
      <c r="BN11" s="54"/>
      <c r="BO11" s="54"/>
      <c r="BP11" s="54"/>
      <c r="BQ11" s="54"/>
      <c r="BR11" s="55"/>
      <c r="BS11" s="68" t="s">
        <v>2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5"/>
      <c r="CJ11" s="54" t="s">
        <v>3</v>
      </c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5"/>
    </row>
    <row r="12" spans="1:108" ht="13.5" thickBot="1">
      <c r="A12" s="51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3"/>
      <c r="BI12" s="51">
        <v>2</v>
      </c>
      <c r="BJ12" s="52"/>
      <c r="BK12" s="52"/>
      <c r="BL12" s="52"/>
      <c r="BM12" s="52"/>
      <c r="BN12" s="52"/>
      <c r="BO12" s="52"/>
      <c r="BP12" s="52"/>
      <c r="BQ12" s="52"/>
      <c r="BR12" s="53"/>
      <c r="BS12" s="51">
        <v>3</v>
      </c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3"/>
      <c r="CJ12" s="52">
        <v>4</v>
      </c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3"/>
    </row>
    <row r="13" spans="1:108" ht="15" customHeight="1">
      <c r="A13" s="6"/>
      <c r="B13" s="66" t="s">
        <v>11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7"/>
      <c r="BI13" s="58" t="s">
        <v>12</v>
      </c>
      <c r="BJ13" s="59"/>
      <c r="BK13" s="59"/>
      <c r="BL13" s="59"/>
      <c r="BM13" s="59"/>
      <c r="BN13" s="59"/>
      <c r="BO13" s="59"/>
      <c r="BP13" s="59"/>
      <c r="BQ13" s="59"/>
      <c r="BR13" s="60"/>
      <c r="BS13" s="61" t="s">
        <v>13</v>
      </c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3"/>
      <c r="CJ13" s="64">
        <f>'[1]Анализ'!$F$33*1000</f>
        <v>6975729</v>
      </c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</row>
    <row r="14" spans="1:108" ht="12.75">
      <c r="A14" s="7"/>
      <c r="B14" s="46" t="s">
        <v>14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42" t="s">
        <v>15</v>
      </c>
      <c r="BJ14" s="26"/>
      <c r="BK14" s="26"/>
      <c r="BL14" s="26"/>
      <c r="BM14" s="26"/>
      <c r="BN14" s="26"/>
      <c r="BO14" s="26"/>
      <c r="BP14" s="26"/>
      <c r="BQ14" s="26"/>
      <c r="BR14" s="43"/>
      <c r="BS14" s="44" t="s">
        <v>16</v>
      </c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45"/>
      <c r="CJ14" s="32">
        <f>'[1]Анализ'!$F$135</f>
        <v>2699501.54</v>
      </c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3"/>
    </row>
    <row r="15" spans="1:108" ht="12.75">
      <c r="A15" s="7"/>
      <c r="B15" s="46" t="s">
        <v>17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42" t="s">
        <v>18</v>
      </c>
      <c r="BJ15" s="26"/>
      <c r="BK15" s="26"/>
      <c r="BL15" s="26"/>
      <c r="BM15" s="26"/>
      <c r="BN15" s="26"/>
      <c r="BO15" s="26"/>
      <c r="BP15" s="26"/>
      <c r="BQ15" s="26"/>
      <c r="BR15" s="43"/>
      <c r="BS15" s="44" t="s">
        <v>19</v>
      </c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45"/>
      <c r="CJ15" s="32">
        <f>SUM(CJ16:DD22)</f>
        <v>2567134.5165</v>
      </c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3"/>
    </row>
    <row r="16" spans="1:108" ht="12.75">
      <c r="A16" s="7"/>
      <c r="B16" s="23" t="s">
        <v>20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41"/>
      <c r="BI16" s="42" t="s">
        <v>21</v>
      </c>
      <c r="BJ16" s="26"/>
      <c r="BK16" s="26"/>
      <c r="BL16" s="26"/>
      <c r="BM16" s="26"/>
      <c r="BN16" s="26"/>
      <c r="BO16" s="26"/>
      <c r="BP16" s="26"/>
      <c r="BQ16" s="26"/>
      <c r="BR16" s="43"/>
      <c r="BS16" s="44" t="s">
        <v>19</v>
      </c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45"/>
      <c r="CJ16" s="32">
        <f>'[1]Анализ'!$F$62</f>
        <v>199890.5895</v>
      </c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3"/>
    </row>
    <row r="17" spans="1:108" ht="12.75">
      <c r="A17" s="7"/>
      <c r="B17" s="23" t="s">
        <v>22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41"/>
      <c r="BI17" s="42" t="s">
        <v>23</v>
      </c>
      <c r="BJ17" s="26"/>
      <c r="BK17" s="26"/>
      <c r="BL17" s="26"/>
      <c r="BM17" s="26"/>
      <c r="BN17" s="26"/>
      <c r="BO17" s="26"/>
      <c r="BP17" s="26"/>
      <c r="BQ17" s="26"/>
      <c r="BR17" s="43"/>
      <c r="BS17" s="44" t="s">
        <v>19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45"/>
      <c r="CJ17" s="32">
        <f>'[1]Анализ'!$F$60+'[1]Анализ'!$F$61</f>
        <v>1599257.5470000003</v>
      </c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3"/>
    </row>
    <row r="18" spans="1:108" ht="12.75">
      <c r="A18" s="7"/>
      <c r="B18" s="23" t="s">
        <v>24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41"/>
      <c r="BI18" s="42" t="s">
        <v>25</v>
      </c>
      <c r="BJ18" s="26"/>
      <c r="BK18" s="26"/>
      <c r="BL18" s="26"/>
      <c r="BM18" s="26"/>
      <c r="BN18" s="26"/>
      <c r="BO18" s="26"/>
      <c r="BP18" s="26"/>
      <c r="BQ18" s="26"/>
      <c r="BR18" s="43"/>
      <c r="BS18" s="44" t="s">
        <v>19</v>
      </c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45"/>
      <c r="CJ18" s="32">
        <f>'[1]Анализ'!$F$67</f>
        <v>147105.33</v>
      </c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ht="12.75">
      <c r="A19" s="7"/>
      <c r="B19" s="23" t="s">
        <v>26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41"/>
      <c r="BI19" s="42" t="s">
        <v>27</v>
      </c>
      <c r="BJ19" s="26"/>
      <c r="BK19" s="26"/>
      <c r="BL19" s="26"/>
      <c r="BM19" s="26"/>
      <c r="BN19" s="26"/>
      <c r="BO19" s="26"/>
      <c r="BP19" s="26"/>
      <c r="BQ19" s="26"/>
      <c r="BR19" s="43"/>
      <c r="BS19" s="44" t="s">
        <v>19</v>
      </c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45"/>
      <c r="CJ19" s="32">
        <f>'[1]Анализ'!$F$70</f>
        <v>270166.68</v>
      </c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3"/>
    </row>
    <row r="20" spans="1:108" ht="12.75">
      <c r="A20" s="7"/>
      <c r="B20" s="23" t="s">
        <v>28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41"/>
      <c r="BI20" s="42" t="s">
        <v>29</v>
      </c>
      <c r="BJ20" s="26"/>
      <c r="BK20" s="26"/>
      <c r="BL20" s="26"/>
      <c r="BM20" s="26"/>
      <c r="BN20" s="26"/>
      <c r="BO20" s="26"/>
      <c r="BP20" s="26"/>
      <c r="BQ20" s="26"/>
      <c r="BR20" s="43"/>
      <c r="BS20" s="44" t="s">
        <v>19</v>
      </c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45"/>
      <c r="CJ20" s="32">
        <f>'[1]Анализ'!$F$96</f>
        <v>81301.82</v>
      </c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3"/>
    </row>
    <row r="21" spans="1:108" ht="12.75">
      <c r="A21" s="7"/>
      <c r="B21" s="23" t="s">
        <v>30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41"/>
      <c r="BI21" s="42" t="s">
        <v>31</v>
      </c>
      <c r="BJ21" s="26"/>
      <c r="BK21" s="26"/>
      <c r="BL21" s="26"/>
      <c r="BM21" s="26"/>
      <c r="BN21" s="26"/>
      <c r="BO21" s="26"/>
      <c r="BP21" s="26"/>
      <c r="BQ21" s="26"/>
      <c r="BR21" s="43"/>
      <c r="BS21" s="44" t="s">
        <v>19</v>
      </c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45"/>
      <c r="CJ21" s="32">
        <f>'[1]Анализ'!$F$94</f>
        <v>31515.63</v>
      </c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3"/>
    </row>
    <row r="22" spans="1:108" ht="12.75">
      <c r="A22" s="7"/>
      <c r="B22" s="23" t="s">
        <v>32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41"/>
      <c r="BI22" s="42" t="s">
        <v>33</v>
      </c>
      <c r="BJ22" s="26"/>
      <c r="BK22" s="26"/>
      <c r="BL22" s="26"/>
      <c r="BM22" s="26"/>
      <c r="BN22" s="26"/>
      <c r="BO22" s="26"/>
      <c r="BP22" s="26"/>
      <c r="BQ22" s="26"/>
      <c r="BR22" s="43"/>
      <c r="BS22" s="44" t="s">
        <v>19</v>
      </c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45"/>
      <c r="CJ22" s="32">
        <f>'[1]Анализ'!$F$69-'[1]Анализ'!$F$70-'[1]Анализ'!$F$96-'[1]Анализ'!$F$94</f>
        <v>237896.92000000004</v>
      </c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3"/>
    </row>
    <row r="23" spans="1:108" ht="27" customHeight="1" thickBot="1">
      <c r="A23" s="8"/>
      <c r="B23" s="34" t="s">
        <v>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5"/>
      <c r="BI23" s="36" t="s">
        <v>35</v>
      </c>
      <c r="BJ23" s="37"/>
      <c r="BK23" s="37"/>
      <c r="BL23" s="37"/>
      <c r="BM23" s="37"/>
      <c r="BN23" s="37"/>
      <c r="BO23" s="37"/>
      <c r="BP23" s="37"/>
      <c r="BQ23" s="37"/>
      <c r="BR23" s="38"/>
      <c r="BS23" s="39" t="s">
        <v>41</v>
      </c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40"/>
      <c r="CJ23" s="19">
        <f>'[1]Анализ'!$F$140</f>
        <v>3555</v>
      </c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ht="12.75">
      <c r="A24" s="9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ht="14.25" customHeight="1">
      <c r="A25" s="7"/>
      <c r="B25" s="23" t="s">
        <v>36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4"/>
      <c r="BI25" s="25" t="s">
        <v>38</v>
      </c>
      <c r="BJ25" s="26"/>
      <c r="BK25" s="26"/>
      <c r="BL25" s="26"/>
      <c r="BM25" s="26"/>
      <c r="BN25" s="26"/>
      <c r="BO25" s="26"/>
      <c r="BP25" s="26"/>
      <c r="BQ25" s="26"/>
      <c r="BR25" s="27"/>
      <c r="BS25" s="28" t="s">
        <v>40</v>
      </c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0"/>
      <c r="CJ25" s="31">
        <f>'[1]Анализ'!$F$139</f>
        <v>15771.46</v>
      </c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3"/>
    </row>
    <row r="26" spans="1:108" ht="15.75" customHeight="1" thickBot="1">
      <c r="A26" s="8"/>
      <c r="B26" s="10" t="s">
        <v>37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1"/>
      <c r="BI26" s="12" t="s">
        <v>39</v>
      </c>
      <c r="BJ26" s="13"/>
      <c r="BK26" s="13"/>
      <c r="BL26" s="13"/>
      <c r="BM26" s="13"/>
      <c r="BN26" s="13"/>
      <c r="BO26" s="13"/>
      <c r="BP26" s="13"/>
      <c r="BQ26" s="13"/>
      <c r="BR26" s="14"/>
      <c r="BS26" s="15" t="s">
        <v>41</v>
      </c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18">
        <f>'[2]км на 2013'!$W$16</f>
        <v>2640</v>
      </c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ht="6" customHeight="1"/>
    <row r="28" ht="3" customHeight="1"/>
  </sheetData>
  <sheetProtection/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2011-05-27T09:27:39Z</cp:lastPrinted>
  <dcterms:created xsi:type="dcterms:W3CDTF">2011-03-28T11:56:30Z</dcterms:created>
  <dcterms:modified xsi:type="dcterms:W3CDTF">2014-04-08T07:34:26Z</dcterms:modified>
  <cp:category/>
  <cp:version/>
  <cp:contentType/>
  <cp:contentStatus/>
</cp:coreProperties>
</file>